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610" windowHeight="11415"/>
  </bookViews>
  <sheets>
    <sheet name="33 ÉNGY" sheetId="19" r:id="rId1"/>
  </sheets>
  <externalReferences>
    <externalReference r:id="rId2"/>
    <externalReference r:id="rId3"/>
  </externalReferences>
  <definedNames>
    <definedName name="árfolyam" localSheetId="0">[1]besorolás!$F$2</definedName>
    <definedName name="árfolyam">[1]besorolás!$F$2</definedName>
    <definedName name="euro" localSheetId="0">[2]rejtett!$G$6</definedName>
    <definedName name="euro">[2]rejtett!$G$6</definedName>
    <definedName name="forint" localSheetId="0">[2]rejtett!$G$4</definedName>
    <definedName name="forint">[2]rejtett!$G$4</definedName>
    <definedName name="_xlnm.Print_Titles" localSheetId="0">'33 ÉNGY'!$2:$3</definedName>
    <definedName name="_xlnm.Print_Area" localSheetId="0">'33 ÉNGY'!$A$2:$I$280</definedName>
    <definedName name="rezsi" localSheetId="0">[1]besorolás!$G$2</definedName>
    <definedName name="rezsi">[1]besorolás!$G$2</definedName>
  </definedNames>
  <calcPr calcId="125725"/>
</workbook>
</file>

<file path=xl/calcChain.xml><?xml version="1.0" encoding="utf-8"?>
<calcChain xmlns="http://schemas.openxmlformats.org/spreadsheetml/2006/main">
  <c r="I272" i="19"/>
  <c r="H272"/>
  <c r="H130"/>
  <c r="H131"/>
  <c r="H133"/>
  <c r="H132"/>
  <c r="H222"/>
  <c r="H223"/>
  <c r="H224"/>
  <c r="H273" s="1"/>
  <c r="H274" s="1"/>
  <c r="H225"/>
  <c r="H226"/>
  <c r="H227"/>
  <c r="H228"/>
  <c r="H229"/>
  <c r="H230"/>
  <c r="H231"/>
  <c r="H232"/>
  <c r="H233"/>
  <c r="H234"/>
  <c r="H235"/>
  <c r="H236"/>
  <c r="H237"/>
  <c r="H238"/>
  <c r="H239"/>
  <c r="H240"/>
  <c r="H241"/>
  <c r="H242"/>
  <c r="H243"/>
  <c r="H244"/>
  <c r="H245"/>
  <c r="H246"/>
  <c r="H247"/>
  <c r="H248"/>
  <c r="H249"/>
  <c r="H250"/>
  <c r="H251"/>
  <c r="H252"/>
  <c r="H253"/>
  <c r="H254"/>
  <c r="H255"/>
  <c r="H256"/>
  <c r="H257"/>
  <c r="H258"/>
  <c r="H259"/>
  <c r="H260"/>
  <c r="H261"/>
  <c r="H262"/>
  <c r="H263"/>
  <c r="H266"/>
  <c r="H267"/>
  <c r="H268"/>
  <c r="H269"/>
  <c r="H270"/>
  <c r="H271"/>
  <c r="H264"/>
  <c r="H265"/>
  <c r="H205"/>
  <c r="H206"/>
  <c r="H207"/>
  <c r="H208"/>
  <c r="H209"/>
  <c r="H210"/>
  <c r="H211"/>
  <c r="H212"/>
  <c r="H213"/>
  <c r="H214"/>
  <c r="H215"/>
  <c r="H216"/>
  <c r="H217"/>
  <c r="H218"/>
  <c r="H219"/>
  <c r="H220"/>
  <c r="H201"/>
  <c r="H203" s="1"/>
  <c r="H202"/>
  <c r="H198"/>
  <c r="H199" s="1"/>
  <c r="H152"/>
  <c r="H153"/>
  <c r="H154"/>
  <c r="H196" s="1"/>
  <c r="H155"/>
  <c r="H156"/>
  <c r="H157"/>
  <c r="H158"/>
  <c r="H159"/>
  <c r="H160"/>
  <c r="H161"/>
  <c r="H162"/>
  <c r="H163"/>
  <c r="H164"/>
  <c r="H165"/>
  <c r="H166"/>
  <c r="H167"/>
  <c r="H168"/>
  <c r="H169"/>
  <c r="H170"/>
  <c r="H171"/>
  <c r="H172"/>
  <c r="H173"/>
  <c r="H174"/>
  <c r="H175"/>
  <c r="H176"/>
  <c r="H177"/>
  <c r="H178"/>
  <c r="H179"/>
  <c r="H180"/>
  <c r="H181"/>
  <c r="H182"/>
  <c r="H183"/>
  <c r="H184"/>
  <c r="H185"/>
  <c r="H186"/>
  <c r="H187"/>
  <c r="H188"/>
  <c r="H189"/>
  <c r="H190"/>
  <c r="H191"/>
  <c r="H192"/>
  <c r="H193"/>
  <c r="H194"/>
  <c r="H195"/>
  <c r="H147"/>
  <c r="H148"/>
  <c r="H149"/>
  <c r="H150" s="1"/>
  <c r="H135"/>
  <c r="H145" s="1"/>
  <c r="H136"/>
  <c r="H137"/>
  <c r="H138"/>
  <c r="H139"/>
  <c r="H140"/>
  <c r="H141"/>
  <c r="H142"/>
  <c r="H143"/>
  <c r="H144"/>
  <c r="H119"/>
  <c r="H128" s="1"/>
  <c r="H120"/>
  <c r="H121"/>
  <c r="H122"/>
  <c r="H123"/>
  <c r="H124"/>
  <c r="H125"/>
  <c r="H126"/>
  <c r="H127"/>
  <c r="H108"/>
  <c r="H110"/>
  <c r="H111"/>
  <c r="H112"/>
  <c r="H113"/>
  <c r="H114"/>
  <c r="H115"/>
  <c r="H117"/>
  <c r="H109"/>
  <c r="H116"/>
  <c r="H98"/>
  <c r="H99"/>
  <c r="H100"/>
  <c r="H101"/>
  <c r="H102"/>
  <c r="H103"/>
  <c r="H104"/>
  <c r="H105"/>
  <c r="H89"/>
  <c r="H90"/>
  <c r="H91"/>
  <c r="H92"/>
  <c r="H93"/>
  <c r="H94"/>
  <c r="H95"/>
  <c r="H86"/>
  <c r="H87" s="1"/>
  <c r="H83"/>
  <c r="H84" s="1"/>
  <c r="H67"/>
  <c r="H68"/>
  <c r="H69"/>
  <c r="H70"/>
  <c r="H71"/>
  <c r="H72"/>
  <c r="H73"/>
  <c r="H74"/>
  <c r="H75"/>
  <c r="H76"/>
  <c r="H77"/>
  <c r="H78"/>
  <c r="H79"/>
  <c r="H80"/>
  <c r="H81"/>
  <c r="H53"/>
  <c r="H54"/>
  <c r="H55"/>
  <c r="H56"/>
  <c r="H65" s="1"/>
  <c r="H57"/>
  <c r="H58"/>
  <c r="H59"/>
  <c r="H60"/>
  <c r="H61"/>
  <c r="H62"/>
  <c r="H63"/>
  <c r="H64"/>
  <c r="H42"/>
  <c r="H43"/>
  <c r="H44"/>
  <c r="H45"/>
  <c r="H51" s="1"/>
  <c r="H46"/>
  <c r="H47"/>
  <c r="H48"/>
  <c r="H49"/>
  <c r="H50"/>
  <c r="H37"/>
  <c r="H38"/>
  <c r="H39"/>
  <c r="H40" s="1"/>
  <c r="H29"/>
  <c r="H30"/>
  <c r="H31"/>
  <c r="H32"/>
  <c r="H33"/>
  <c r="H34"/>
  <c r="H35"/>
  <c r="H26"/>
  <c r="H27"/>
  <c r="H23"/>
  <c r="H24"/>
  <c r="H12"/>
  <c r="H13"/>
  <c r="H14"/>
  <c r="H15"/>
  <c r="H21" s="1"/>
  <c r="H16"/>
  <c r="H17"/>
  <c r="H18"/>
  <c r="H19"/>
  <c r="H20"/>
  <c r="H8"/>
  <c r="H9"/>
  <c r="H10" s="1"/>
  <c r="H5"/>
  <c r="H6"/>
  <c r="I222"/>
  <c r="I223"/>
  <c r="I273" s="1"/>
  <c r="I274" s="1"/>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05"/>
  <c r="I206"/>
  <c r="I207"/>
  <c r="I220" s="1"/>
  <c r="I208"/>
  <c r="I209"/>
  <c r="I210"/>
  <c r="I211"/>
  <c r="I212"/>
  <c r="I213"/>
  <c r="I214"/>
  <c r="I215"/>
  <c r="I216"/>
  <c r="I217"/>
  <c r="I218"/>
  <c r="I219"/>
  <c r="I201"/>
  <c r="I202"/>
  <c r="I203"/>
  <c r="I198"/>
  <c r="I199"/>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3"/>
  <c r="I194"/>
  <c r="I195"/>
  <c r="I147"/>
  <c r="I148"/>
  <c r="I150" s="1"/>
  <c r="I149"/>
  <c r="I135"/>
  <c r="I136"/>
  <c r="I137"/>
  <c r="I138"/>
  <c r="I139"/>
  <c r="I140"/>
  <c r="I141"/>
  <c r="I142"/>
  <c r="I143"/>
  <c r="I144"/>
  <c r="I130"/>
  <c r="I133" s="1"/>
  <c r="I131"/>
  <c r="I132"/>
  <c r="I119"/>
  <c r="I128" s="1"/>
  <c r="I120"/>
  <c r="I121"/>
  <c r="I122"/>
  <c r="I123"/>
  <c r="I124"/>
  <c r="I125"/>
  <c r="I126"/>
  <c r="I127"/>
  <c r="I108"/>
  <c r="I109"/>
  <c r="I110"/>
  <c r="I111"/>
  <c r="I112"/>
  <c r="I113"/>
  <c r="I114"/>
  <c r="I115"/>
  <c r="I116"/>
  <c r="I98"/>
  <c r="I106" s="1"/>
  <c r="I99"/>
  <c r="I100"/>
  <c r="I101"/>
  <c r="I102"/>
  <c r="I103"/>
  <c r="I104"/>
  <c r="I105"/>
  <c r="I89"/>
  <c r="I90"/>
  <c r="I91"/>
  <c r="I96" s="1"/>
  <c r="I92"/>
  <c r="I93"/>
  <c r="I94"/>
  <c r="I95"/>
  <c r="I86"/>
  <c r="I87" s="1"/>
  <c r="I83"/>
  <c r="I84"/>
  <c r="I67"/>
  <c r="I81" s="1"/>
  <c r="I68"/>
  <c r="I69"/>
  <c r="I70"/>
  <c r="I71"/>
  <c r="I72"/>
  <c r="I73"/>
  <c r="I74"/>
  <c r="I75"/>
  <c r="I76"/>
  <c r="I77"/>
  <c r="I78"/>
  <c r="I79"/>
  <c r="I80"/>
  <c r="I53"/>
  <c r="I54"/>
  <c r="I65" s="1"/>
  <c r="I55"/>
  <c r="I56"/>
  <c r="I57"/>
  <c r="I58"/>
  <c r="I59"/>
  <c r="I60"/>
  <c r="I61"/>
  <c r="I62"/>
  <c r="I63"/>
  <c r="I64"/>
  <c r="I42"/>
  <c r="I43"/>
  <c r="I44"/>
  <c r="I45"/>
  <c r="I46"/>
  <c r="I47"/>
  <c r="I48"/>
  <c r="I49"/>
  <c r="I50"/>
  <c r="I51"/>
  <c r="I37"/>
  <c r="I38"/>
  <c r="I39"/>
  <c r="I40"/>
  <c r="I26"/>
  <c r="I27" s="1"/>
  <c r="I23"/>
  <c r="I24"/>
  <c r="I12"/>
  <c r="I21" s="1"/>
  <c r="I13"/>
  <c r="I14"/>
  <c r="I15"/>
  <c r="I19"/>
  <c r="I20"/>
  <c r="I16"/>
  <c r="I17"/>
  <c r="I18"/>
  <c r="I8"/>
  <c r="I9"/>
  <c r="I10" s="1"/>
  <c r="I5"/>
  <c r="I6" s="1"/>
  <c r="I29"/>
  <c r="I35" s="1"/>
  <c r="I30"/>
  <c r="I31"/>
  <c r="I32"/>
  <c r="I33"/>
  <c r="I34"/>
  <c r="H96"/>
  <c r="I196"/>
  <c r="I117"/>
  <c r="I145"/>
  <c r="H106"/>
  <c r="G277" l="1"/>
  <c r="G278" s="1"/>
</calcChain>
</file>

<file path=xl/sharedStrings.xml><?xml version="1.0" encoding="utf-8"?>
<sst xmlns="http://schemas.openxmlformats.org/spreadsheetml/2006/main" count="730" uniqueCount="477">
  <si>
    <t>Teherhordó és kitöltő falazat, égetett agyag-kerámia termékekből, nyílásbefalazás, nyílásszűkítés vagy kisebb falpótlások, 250 mm és ennél vastagabb falban csorbázatvéséssel, nyílásbefalazás, nyílásszűkítés vagy kisebb falpótlások, Kisméretű tömör tégla 250x120x65 mm I.o.Hf5-mc, falazó, cementes mészhabarcs ( nyílásbefalazás)</t>
  </si>
  <si>
    <t>Teherhordó és kitöltő falazat, égetett agyag-kerámia termékekből, nyílásbefalazás, nyílásszűkítés vagy kisebb falpótlások, 250 mm és ennél vastagabb falban csorbázatvéséssel, nyílásbefalazás, nyílásszűkítés vagy kisebb falpótlások, Kisméretű tömör tégla 250x120x65 mm I.o.Hf5-mc, falazó, cementes mészhabarcs (koszorú)</t>
  </si>
  <si>
    <t xml:space="preserve">35-000-0108173 </t>
  </si>
  <si>
    <t xml:space="preserve">Építőmesteri munkák
Ácsmunka
Bontási munkák
Födémszerkezet
pórfödém szerkezet bontása felső deszkázattal
</t>
  </si>
  <si>
    <t>35-007-0109546</t>
  </si>
  <si>
    <t>Építőmesteri munkák
Ácsmunka
Fafödémek
Fafödémek,
pórfödém 24 mm-es felső átfedő deszkázással,faragott (fűrészelt) fából
Fenyő faragott gerenda 3-6.5 m I.o.</t>
  </si>
  <si>
    <t>Vékonyvakolat alapozók felhordása, kézi erővel weber G700 vékonyvakolat alapozó, Kód: G700 sika fal</t>
  </si>
  <si>
    <t>Tapadóhíd képzése vízzel higított koncentrátummal weber H706 tapadóemulzió H, Kód: H706 sika fal</t>
  </si>
  <si>
    <t>Oldalfalvakolat készítése, kézi felhordással, zsákos kiszerelésű szárazhabarcsból, sima, normál mész-cement vakolat, 1 cm vastagságban weber 141 KPS alapvakolat finom, max.szemcse 1,0 mm, Kód: 141P sika fal</t>
  </si>
  <si>
    <t>Kémények bontása, épületen belül</t>
  </si>
  <si>
    <t>Szárazépítés</t>
  </si>
  <si>
    <t>39-003-1741355</t>
  </si>
  <si>
    <t>Szerelt gipszkarton álmennyezet fém vázszerkezetre,csavarfejek és illesztések alapglettelve (Q2 minőségben), nem látszó bordázattal, 40 cm bordatávolsággal (CD60/27), 10 m˛ összefüggő felület felett, 2 rtg. normál 12,5 mm vtg. gipszkarton borítással MASTERPLAST NORGIPS GKB normál gipszkarton lap, 12,5 mm, direkt függesztővel, Cikkszám: 0731-12520000</t>
  </si>
  <si>
    <t>42-042-3835916</t>
  </si>
  <si>
    <t>Laminált padló fektetése, kiegyenlített aljzatra, parketta alátétlemez elhelyezése FLOORMAT XPS alapú barázdált parketta alátétlemez, 50x100 cm, 3 mm vtg., Cikkszám: T14301</t>
  </si>
  <si>
    <t>42-042-2701362</t>
  </si>
  <si>
    <t>Laminált padló fektetése, kiegyenlített aljzatra, telibe ragasztva (mechanikus illesztésű)(ragasztó anyag külön tételben kiírva) Tarkett Select 833 AC5 kopásáll. laminált padló, 8,0 mm vtg., 19,2 cm x 129,2 cm, 39 szín</t>
  </si>
  <si>
    <t>42-071-2624490</t>
  </si>
  <si>
    <t>Kiegészítő dilatációs profil elhelyezése tartós szegély- és sarokfugák kialakításához, fal- éspadlócsatlakozások, illetve falak belső sarkainak kialakításaszámára, fokozott higéniai és tisztíthatósági elvárások teljesítésemellett, kombinált kemény és lágy műanyagból, nemesacélból,több méret, formai kialakítással, színválasztékkal Schlüter-DILEX-EKE 2,5m, sarok dilatáció U=8mm O=7mm, lágy őszibarack Rendelési szám: EKEU8/O7SP</t>
  </si>
  <si>
    <t>42-041-1679225</t>
  </si>
  <si>
    <t>Meglévő aljzat kiegyenlítése, rugalmas burkolat alá, parketta és laminált padló úsztatott fektetéséhez,(általános igénybevétel) tömör, nem szívó aljzat (pl. kerámia burkolat) felület előkészítése, 3 mm vastagságban MUREXIN ST 12 aljzatkiegyenlítő + MUREXIN D2 tapadóhíd</t>
  </si>
  <si>
    <t>44-012-1587186</t>
  </si>
  <si>
    <t>Műanyag kültéri nyílászárók, hőszigetelt, fokozott légzárású ablak elhelyezéseelőre kihagyott falnyílásba, tömítés nélkül (szerelvényezve, finombeállítással), 4,00 m kerület felett ötkamrás profil, kétszárnyú, középnyíló bukó-nyíló ACTUAL 5 kamrás SOLAR, műanyag középen nyíló bukó-nyíló ablak, kétszárnyú fehér, U=1,1 W/m2K hőszigetelt üvegezéssel 180 x 90 cm</t>
  </si>
  <si>
    <t>44-012-1587213 </t>
  </si>
  <si>
    <t>Műanyag kültéri nyílászárók, hőszigetelt, fokozott légzárású ablak elhelyezéseelőre kihagyott falnyílásba, tömítés nélkül (szerelvényezve, finombeállítással), 4,00 m kerület felett ötkamrás profil, kétszárnyú, középnyíló bukó-nyíló ACTUAL 5 kamrás SOLAR, műanyag középen nyíló bukó-nyíló ablak, kétszárnyú fehér, U=1,1 W/m2K hőszigetelt üvegezéssel 180 x 180 cm</t>
  </si>
  <si>
    <t>44-012-1587201</t>
  </si>
  <si>
    <t>Műanyag kültéri nyílászárók, hőszigetelt, fokozott légzárású ablak elhelyezéseelőre kihagyott falnyílásba, tömítés nélkül (szerelvényezve, finombeállítással), 4,00 m kerület felett ötkamrás profil, kétszárnyú, középnyíló bukó-nyíló ACTUAL 5 kamrás SOLAR, műanyag középen nyíló bukó-nyíló ablak, kétszárnyú fehér, U=1,1 W/m2K hőszigetelt üvegezéssel 180 x 150 cm</t>
  </si>
  <si>
    <t>44-011-2920892</t>
  </si>
  <si>
    <t>Műanyag kültéri nyílászárók elhelyezése előre kihagyott falnyílásba, hőszigetelt, fokozott légzárású bejárati ajtó,tömítés nélkül (szerelvényezve, finom beállítással), 6,01-10,00 m kerület között REHAU Brillant-Design bejárati ajtó, fehér, sima fehér tömör betéttel, 100 x 240 cm</t>
  </si>
  <si>
    <t>Fa beltéri nyílászárók elhelyezése, előre kihagyott falnyílásba, utólagos elhelyezéssel, tömítés nélkül,(szerelvényezve, finom beállítással), MDF vagy keményhéjszerkezetes ajtó, 6,01-10,00 m kerület között ConTacTrade kanadai beltéri kazettás ajtó, tele lemezelt, egyszárnyú, MDF tokkal, kilincs nélkül, 100x210 cm</t>
  </si>
  <si>
    <t>48-010-0581033</t>
  </si>
  <si>
    <t>Homlokzati hőszigetelés, üvegszövetháló-erősítéssel, (mechanikai rögzítés, felületi zárás valamint kiegészítő profilokkülön tételben szerepelnek), normál homlokzati kőzetgyapot hőszigetelő lapokkal, ragasztóporból képzett ragasztóba, tagolt sík, függőleges falon ROCKWOOL RP-PT vakolható kőzetgyapot hőszigetelő lemez, vastagság: 140 mm</t>
  </si>
  <si>
    <t>48-031-2824616</t>
  </si>
  <si>
    <t>Utólagos talajnedvesség elleni vízszintes falszigetelés készítése, tégla vagy kő-tégla falszerkezetben, furatinjektálásos módszerrel, alacsony- vagy közepes nyomású injektálás, egy- vagy kétsorú furatkiosztás esetén szilikon emulzióval MAPEI Mapestop Koncentrált szilikon mikro-emulzióból álló injektálószer, amely kémiai akadályt hoz létre a falazatokban felszivárgó nedvesség ellen.</t>
  </si>
  <si>
    <t>48-031-0588972</t>
  </si>
  <si>
    <t>Utólagos talajnedvesség elleni vízszintes falszigetelés készítése, tégla vagy kő-tégla falszerkezetben, furatinjektálásos módszerrel, egysorú injektálási furatsor elkészítése, tisztítása sűrített levegő befúrásával,injektáló pakkerek elhelyezésével</t>
  </si>
  <si>
    <t>560553134330</t>
  </si>
  <si>
    <t>Épületgépészeti csőtartó rendszerelemek helyszíni szerelése, csőbilincs 10"-ig, hangcsillapító betéttel, 3/8" - '3" között Horganyzott csőbilics, hangcsillapító betéttel Stabil D 3G típusú, 1 1/4" - 40- 45 mm</t>
  </si>
  <si>
    <t>810013658270</t>
  </si>
  <si>
    <t>810022115221</t>
  </si>
  <si>
    <t>810022115233</t>
  </si>
  <si>
    <t>810041668475</t>
  </si>
  <si>
    <t>Fűtési vezeték, Horganyzott szénacélcső szerelése, préselt csőkötésekkel, cső elhelyezése csőidomok nélkül, szakaszos nyomáspróbával, szabadon, horonyba vagy padlócsatornába, DN 12 - DN 50, DN 40 Viega Prestabo cső, ötvözetlen szénacél, 6 m-es szálban, 42 x 1,5, Csz.: 559 489</t>
  </si>
  <si>
    <t>810050905851</t>
  </si>
  <si>
    <t>Padlófűtés, Térhálósított polietilén cső (PE-Xa) szerelése, 14x1,5; 16x2,2; 17x2,0 mm-es fűtőcsőből, profillemezre szerelve, 11-30 mm vtg.gyári szigeteléssel,szakaszos nyomáspróbával, osztás: 0,10 m REHAU RAUTHERM S 17x2,0 mm műanyag fűtőcső, 6 bar, 90 C fok, (120 m) 136140-120 REHAU Varionova 30-2 rendszerlemez 1450x850 mm, 14, 16, 17 csőhöz, 227829</t>
  </si>
  <si>
    <t>810053665074</t>
  </si>
  <si>
    <t>Padlófűtés, Térhálósított polietilén cső (PE-Xa) szerelése, kiegészítők elhelyezése, fűtőkör osztó-gyűjtő szerelése, átfolyásmérővel, falsík elé építhető szekrénybe, 1-7 áramkörig REHAU fűtőkör osztó-gyűjtő átfolyásmérővel HKV-D 7 CrNi, 350270 REHAU osztó-gyűjtő szekrény AP 4, falon kívüli, (6-9 kör), 130/805, 347420</t>
  </si>
  <si>
    <t>810053665091</t>
  </si>
  <si>
    <t>Padlófűtés, Térhálósított polietilén cső (PE-Xa) szerelése, kiegészítők elhelyezése, fűtőkör osztó-gyűjtő szerelése, átfolyásmérővel, falsík elé építhető szekrénybe, 8-12 áramkörig REHAU fűtőkör osztó-gyűjtő átfolyásmérővel HKV-D 9 CrNi, 350272 REHAU osztó-gyűjtő szekrény AP 4, falon kívüli, (6-9 kör), 130/805, 347420</t>
  </si>
  <si>
    <t>810051853343</t>
  </si>
  <si>
    <t>Padlófűtés, Térhálósított polietilén cső (PE-Xa) szerelése, kiegészítők elhelyezése, osztó-gyűjtő tartozékok és szerelvények elhelyezése,  menetes kötéssel csatlakoztatva REHAU RAUTHERM S csatlakozó csavarzat, 17, 250607</t>
  </si>
  <si>
    <t>810053665154</t>
  </si>
  <si>
    <t>Padlófűtés, Térhálósított polietilén cső (PE-Xa) szerelése, kiegészítők elhelyezése, osztó-gyűjtő tartozékok és szerelvények elhelyezése,  menetes kötéssel csatlakoztatva REHAU golyóscsap szett HKV-D CrNi-hez, 1", sarok kivitel, 350277</t>
  </si>
  <si>
    <t>820040954613</t>
  </si>
  <si>
    <t>Zárt tágulási tartály elhelyezése és bekötése (nyomástartó-, gáztalanító és vízutántöltő  berendezések a 82-004-21-es tételtől), fűtési és hűtési rendszerekben, membrános, 2-80 liter között Flamco Flexcon C 35 / 1,5 membrános tágulási tartály "C" 3 ill. 5 bar, 70°C Rendelési szám: 16347</t>
  </si>
  <si>
    <t>820103673604</t>
  </si>
  <si>
    <t>Gázüzemű fűtő készülék elhelyezése, víz- és gázoldali bekötése,földgázra vagy PB gázra, kondenzációs fali- vagy modulkazán 40 kW teljesítményig BUDERUS Logamax Plus GB 162 - 25 (5,3-24,9kW), zárt égésterű fűtő kondenzációs falikazán, ETA plus rendszer, széles modulációs tartomány: 15-100%, alumínium-szilícium hőcserélő, fordulatszám szabályozott keringtető szivattyú, FLOW plus rendszer, beépített motoros váltószelep, nincs minimális térfogatáram igény, alacsony károsanyag kibocsátási értékek, 80/125 mm indító idom a kazán alaptartozéka, cikkszám: 7746900774</t>
  </si>
  <si>
    <t>kerm2</t>
  </si>
  <si>
    <r>
      <t>Munkaárok földkiemelése közművesített területen, kézi erővel, bármely konzisztenciájú talajban, dúcolás nélkül, 2,0 m</t>
    </r>
    <r>
      <rPr>
        <vertAlign val="superscript"/>
        <sz val="10"/>
        <rFont val="Arial Narrow"/>
        <family val="2"/>
        <charset val="238"/>
      </rPr>
      <t>2</t>
    </r>
    <r>
      <rPr>
        <sz val="10"/>
        <rFont val="Arial Narrow"/>
        <family val="2"/>
        <charset val="238"/>
      </rPr>
      <t xml:space="preserve"> szelvényig, III. talajosztály</t>
    </r>
  </si>
  <si>
    <r>
      <t>100 m</t>
    </r>
    <r>
      <rPr>
        <vertAlign val="superscript"/>
        <sz val="10"/>
        <rFont val="Arial Narrow"/>
        <family val="2"/>
        <charset val="238"/>
      </rPr>
      <t>2</t>
    </r>
  </si>
  <si>
    <t>Ft</t>
  </si>
  <si>
    <t>Nettó ajánlati ár:</t>
  </si>
  <si>
    <t xml:space="preserve">DAD ISKOLAÉPÜLET 33-as </t>
  </si>
  <si>
    <r>
      <rPr>
        <sz val="12"/>
        <rFont val="Arial Narrow"/>
        <family val="2"/>
        <charset val="238"/>
      </rPr>
      <t>Tárgy:</t>
    </r>
    <r>
      <rPr>
        <b/>
        <sz val="12"/>
        <rFont val="Arial Narrow"/>
        <family val="2"/>
        <charset val="238"/>
      </rPr>
      <t xml:space="preserve"> ÁLTALÁNOS ISKOLA BELSŐ ÁTALAKÍTÁSA ÉS ENERGETIKAI KORSZERŰSÍTÉSE költségvetés Módosított
</t>
    </r>
    <r>
      <rPr>
        <sz val="12"/>
        <rFont val="Arial Narrow"/>
        <family val="2"/>
        <charset val="238"/>
      </rPr>
      <t xml:space="preserve">Rövid leírás:  </t>
    </r>
    <r>
      <rPr>
        <b/>
        <sz val="12"/>
        <rFont val="Arial Narrow"/>
        <family val="2"/>
        <charset val="238"/>
      </rPr>
      <t xml:space="preserve">Belső átalakítás, tetőcsere a hátsó traktuson, energetikai korszerűsítés
</t>
    </r>
    <r>
      <rPr>
        <sz val="12"/>
        <rFont val="Arial Narrow"/>
        <family val="2"/>
        <charset val="238"/>
      </rPr>
      <t xml:space="preserve">Építés helyszíne: </t>
    </r>
    <r>
      <rPr>
        <b/>
        <sz val="12"/>
        <rFont val="Arial Narrow"/>
        <family val="2"/>
        <charset val="238"/>
      </rPr>
      <t xml:space="preserve">2854 Dad, Fő utca 33., Hrsz.: 28 </t>
    </r>
    <r>
      <rPr>
        <sz val="12"/>
        <rFont val="Arial Narrow"/>
        <family val="2"/>
        <charset val="238"/>
      </rPr>
      <t xml:space="preserve">Építtető: </t>
    </r>
    <r>
      <rPr>
        <b/>
        <sz val="12"/>
        <rFont val="Arial Narrow"/>
        <family val="2"/>
        <charset val="238"/>
      </rPr>
      <t>Dad Község Önkormányzata, 2854 Dad, Fő utca 21.</t>
    </r>
  </si>
  <si>
    <t>Fordított adózás</t>
  </si>
  <si>
    <t>22-003-0017436</t>
  </si>
  <si>
    <t xml:space="preserve">47-000-0451176 </t>
  </si>
  <si>
    <t xml:space="preserve">Szakipari munkák/Felületképzés/Felület előkészítése, részmunkák/vizes diszperziós falfesték lekaparása/bármilyen padozatú helységben/tagolt felületen </t>
  </si>
  <si>
    <t>m2</t>
  </si>
  <si>
    <t>Egyedi tétel</t>
  </si>
  <si>
    <t xml:space="preserve">Ívóvízrendszer komplett kialakítása alaprajzi elrendezés szerint - csővezetékek külön tételben - szükséges padozati fali kötések elkészítésével hálózati nyomáspróba dokumentációs jegyzőkönyvvel </t>
  </si>
  <si>
    <t xml:space="preserve">Horganyzott szénacélcső vezeték szerelése az ehhez szükséges préselt kötésű csőidomok és szerelvények viega-Prestabo fittingek V-préssel DN 12-50 elhelyezésével a szükséges mennyiségben méretben nyomáspróbával az alaprajz szerinti kialakítás szerint </t>
  </si>
  <si>
    <t>Padlófűtés vezeték szerelése alaprajz szerinti kialakítással az ehhez szükséges toldóhüvelyes csőidomok és szerelvények REHAU RAUTITAN RX fittingek DN 20-25 elhelyezésével a szükséges mennyiségben méretben a rendszer nyomáspróbájával</t>
  </si>
  <si>
    <t>Vezetékek
Szigetelt vezeték elhelyezése közvetlen falhoronyba vagy falra fektetve, vakolat alá, 1-3 erű tömör rézvezetővel,dobozokkal és leágazó kötésekkel, szigetelési ellenállás méréssel,a szerelvényekhez csatlakozó vezetékvégek bekötése nélkül,
keresztmetszet: 1,5-2,5 mm˛
MMFalCu 450/750V 3x1,5 mm2, tömör rézvezetővel</t>
  </si>
  <si>
    <t>Kábelszerű vezeték elhelyezéseelőre elkészített tartószerkezetre, 1-12 erű rézvezetővel,elágazó dobozokkal és kötésekkel, szigetelési elenállás méréssel,a szerelvényekhez csatlakozó vezetékvégek bekötése nélkül, keresztmetszet: 10 mm˛ NYM 300/500V 5x 10 mm2, tömör rézvezetővel (MBCu)</t>
  </si>
  <si>
    <t>Komplett világítási szerelvények; Fali kapcsolók elhelyezése, süllyesztve, 10A egypólusú kapcsolók LEGRAND Cariva egypólusú kapcsoló kerettel, fehér R: 773801</t>
  </si>
  <si>
    <t>Komplett világítási szerelvények; Fali kapcsolók elhelyezése, süllyesztve, 10A kétáramkörös (csillár) kapcsolók LEGRAND Niloé csillárkapcsoló, körömmel, fehér (kat.szám:664506)</t>
  </si>
  <si>
    <t>Komplett világítási szerelvények; Fali kapcsolók elhelyezése, süllyesztve, 10A alternatív (váltó) kapcsolók LEGRAND Cariva váltókapcsoló kerettel, fehér R: 773806</t>
  </si>
  <si>
    <t>Komplett világítási szerelvények; Fali kapcsolók elhelyezése, süllyesztve, 10A keresztkapcsolók LEGRAND Niloé keresztkapcsoló, körömmel, fehér (kat.szám:664504)</t>
  </si>
  <si>
    <t>Komplett világítási szerelvények; Csatlakozóaljzat elhelyezése, süllyesztve, 16A, földelt, egyes csatlakozóaljzat (2P+F) LEGRAND Cariva 2P+F csatlakozóaljzat kerettel, fehér R: 773820</t>
  </si>
  <si>
    <t>Komplett világítási szerelvények; Telefon és PC csatlakozóaljzat elhelyezése (egyes/kettős), PC LEGRAND Galea informatikai aljzat 2xRJ45 Cat5e, UTP, R: 775762</t>
  </si>
  <si>
    <t>MINDÖSSZESEN:</t>
  </si>
  <si>
    <t>Összesen:</t>
  </si>
  <si>
    <t>K-71</t>
  </si>
  <si>
    <t>Villámvédelmi tervdokumentáció készítése</t>
  </si>
  <si>
    <t>71-013-0819674</t>
  </si>
  <si>
    <t>71-013-0818996</t>
  </si>
  <si>
    <t xml:space="preserve">71-013-0818822 </t>
  </si>
  <si>
    <t xml:space="preserve">71-013-0818713 </t>
  </si>
  <si>
    <t>71-013-0817192</t>
  </si>
  <si>
    <t>Elektromos munkák</t>
  </si>
  <si>
    <t>Szigetelések rögzítése; Hőszigetelő táblák pontszerű mechanikai rögzítése, homlokzaton, beton aljzatszerkezethez, fém beütődübelekkel HERAKLITH DHM 90 fém rögzítőelem, lapvastagság: 60-90 mm, 140 mm hosszú</t>
  </si>
  <si>
    <t>48-021-1691304</t>
  </si>
  <si>
    <t>Szigetelés</t>
  </si>
  <si>
    <t>Belső festéseknél felület előkészítése, részmunkák; glettelés, hagyományos meszes glettel, vakolt felületen, bármilyen padozatú helyiségben, tagolatlan felületen</t>
  </si>
  <si>
    <t>47-000-0450382</t>
  </si>
  <si>
    <t>Felületképzés</t>
  </si>
  <si>
    <t>Fa- és műanyag szerkezet elhelyezése</t>
  </si>
  <si>
    <t>Lefolyócső szerelése kör keresztmetszettel, bármilyen kiterített szélességgel, színes műanyagbevonatú horganyzott acéllemezből LINDAB Rainline SRÖR 100 körszelvényű lefolyócső egyik végén szűkítve, horganyzott acél + Elite bevonat, standard színben</t>
  </si>
  <si>
    <t>43-002-0335842</t>
  </si>
  <si>
    <t>Függőereszcsatorna szerelése, félkörszelvényű, bármilyen kiterített szélességben, színes műanyagbevonatú horganyzott acéllemezből LINDAB Rainline R 125 félkörszelvényű függő ereszcsatorna, horganyzott acél + Elite bevonat, standard színben</t>
  </si>
  <si>
    <t>43-002-0334302</t>
  </si>
  <si>
    <t>Lefolyó csatorna bontása 50 cm kiterített szélességig</t>
  </si>
  <si>
    <t>43-000-0330773</t>
  </si>
  <si>
    <t>Függőereszcsatorna bontása, 50 cm kiterített szélességig</t>
  </si>
  <si>
    <t>43-000-0330732</t>
  </si>
  <si>
    <t>Bádogozás</t>
  </si>
  <si>
    <t>Fal- , pillér- és oszlopburkolat készítése beltérben, tégla, beton, vakolt alapfelületen, gres, kőporcelán lappal, kötésben vagy hálósan, 3-5 mm vtg. ragasztóba rakva, 1-10 mm fugaszéleséggel, 20x20 - 40x40 cm közötti lapmérettel MAPEI Keraflex flexibilis csemperagasztó, szürke, Ultracolor Plus 100 fugázó, fehér</t>
  </si>
  <si>
    <t>42-012-0227323</t>
  </si>
  <si>
    <t>Hideg- és melegburkolatok készítése, aljzat előkészítés</t>
  </si>
  <si>
    <t>Tetőfedés</t>
  </si>
  <si>
    <t>Fűtési, HMV, HHV vezetékek szigetelése (ívek, idomok, szerelvények szigetelése és burkolás nélkül), polietilén csőhéjjal csupasz kivitelben, ragasztással illetve hőlégfúvással hegesztve, öntapadó ragasztó szalag lezárással, vagy klipsszel rögzítve, NÁ 114 mm csőátmérőig Armacell Tubolit DG csőhéj, falvastagság: 9 mm, külső csőátmérő 22 mm, R: DG-22/9</t>
  </si>
  <si>
    <t>800011411573</t>
  </si>
  <si>
    <t>Fűtési, HMV, HHV vezetékek szigetelése (ívek, idomok, szerelvények szigetelése és burkolás nélkül), polietilén csőhéjjal csupasz kivitelben, ragasztással illetve hőlégfúvással hegesztve, öntapadó ragasztó szalag lezárással, vagy klipsszel rögzítve, NÁ 114 mm csőátmérőig Armacell Tubolit DG csőhéj, falvastagság: 9 mm, külső csőátmérő 28 mm, R: DG-28/9</t>
  </si>
  <si>
    <t>Földvisszatöltés munkagödörbe vagy munkaárokba, tömörítés nélkül, réteges elterítéssel, I-IV. osztályú talajban, kézi erővel, az anyag súlypontja karoláson belül, a vezeték (műtárgy) felett és mellett 50 cm vastagságig</t>
  </si>
  <si>
    <t>560553134301</t>
  </si>
  <si>
    <t>Épületgépészeti csőtartó rendszerelemek helyszíni szerelése, csőbilincs 10"-ig, hangcsillapító betéttel, 3/8" - '3" között Horganyzott csőbilics, hangcsillapító betéttel Stabil D 3G típusú, 3/4" - 24- 28 mm</t>
  </si>
  <si>
    <t>560553134325</t>
  </si>
  <si>
    <t>Épületgépészeti csőtartó rendszerelemek helyszíni szerelése, csőbilincs 10"-ig, hangcsillapító betéttel, 3/8" - '3" között Horganyzott csőbilics, hangcsillapító betéttel Stabil D 3G típusú, 1" - 33- 37 mm</t>
  </si>
  <si>
    <t>810041668434</t>
  </si>
  <si>
    <t>Fűtési vezeték, Horganyzott szénacélcső szerelése, préselt csőkötésekkel, cső elhelyezése csőidomok nélkül, szakaszos nyomáspróbával, szabadon, horonyba vagy padlócsatornába, DN 12 - DN 50, DN 25 Viega Prestabo cső, ötvözetlen szénacél, 6 m-es szálban, 28 x 1,5, Csz.: 559 472</t>
  </si>
  <si>
    <t>810041668451</t>
  </si>
  <si>
    <t>Fűtési vezeték, Horganyzott szénacélcső szerelése, préselt csőkötésekkel, cső elhelyezése csőidomok nélkül, szakaszos nyomáspróbával, szabadon, horonyba vagy padlócsatornába, DN 12 - DN 50, DN 32 Viega Prestabo cső, ötvözetlen szénacél, 6 m-es szálban, 35 x 1,5, Csz.: 559 496</t>
  </si>
  <si>
    <t>820013551936</t>
  </si>
  <si>
    <t>Egyoldalon menetes szerelvény elhelyezése, külső vagy belső menettel, illetve hollandival csatlakoztatva DN 15 légtelenítőszelep, kifolyó- és locsolószelep, töltőszelep Flamco Flexvent 1/2" úszós légtelenítő max. 120°C , 10 bar, elzáróelemmel Rendelési szám: 27740</t>
  </si>
  <si>
    <t>820010933616</t>
  </si>
  <si>
    <t>Műanyag kültéri nyílászárók, hőszigetelt, fokozott légzárású ablak elhelyezéseelőre kihagyott falnyílásba, tömítés nélkül (szerelvényezve, finombeállítással), 4,00 m kerületig, ötkamrás profil, egyszárnyú, bukó-nyíló ACTUAL 5 kamrás SOLAR, műanyag bukó-nyíló ablak, egyszárnyú fehér, U=1,1 W/m2K hőszigetelt üvegezéssel 90 x 60 cm</t>
  </si>
  <si>
    <t>Fa beltéri nyílászárók elhelyezése, előre kihagyott falnyílásba, utólagos elhelyezéssel, tömítés nélkül,(szerelvényezve, finom beállítással), MDF vagy keményhéjszerkezetes ajtó, 6,00 m kerületig ConTacTrade kanadai beltéri kazettás ajtó, tele lemezelt, egyszárnyú, MDF tokkal, kilincs nélkül, 90x210 cm</t>
  </si>
  <si>
    <t>Mészfestések, korszerű gyári készrekevert fehér vagy színes mészfestékkel, egy színben, tagolt sima felületen, két rétegben Caparol Calcimur baktériumölő és gombásodásálló belső mészfesték</t>
  </si>
  <si>
    <t>Homlokzati hőszigetelés, üvegszövetháló-erősítéssel, (mechanikai rögzítés, felületi zárás valamint kiegészítő profilokkülön tételben szerepelnek), egyenes él-képzésű, normál homlokzati EPS hőszigetelő lapokkal, ragasztóporból képzett ragasztóba, tagolt sík, függőleges falon AUSTROTHERM GRAFIT expandált polisztirol keményhab hőszigetelő lemez, 1000x500x120 mm</t>
  </si>
  <si>
    <t>Padló hőszigetelő anyag elhelyezése, vízszintes felületen, nem járható födémre, szálas szigetelő anyaggal (üveggyapot, kőzetgyapot) NOBASIL MPN általános kőzetgyapot szigetelőlap, 1000x600 mm, 200 mm vtg.</t>
  </si>
  <si>
    <t>Alátét- és elválasztó rétegek beépítése, védőlemez-, műanyagfátyol-, fólia vagy műanyagfilc egy rétegben, átlapolással, rögzítés nélkül, padló, födém szigeteléseknél, vízszintes felületen AUSTROTHERM polietilén fólia, 0,09 mm vastagságú, 2 m szélességű</t>
  </si>
  <si>
    <t>Vezetékek, kábelek és szerelvények bontása; védőcső leszerelése műanyag csőből, falhoronyból</t>
  </si>
  <si>
    <t>Vezetékek, kábelek és szerelvények bontása; vörösréz vagy alumínium vezeték leszerelésevédőcsőből kihúzva, 10 mm2-ig</t>
  </si>
  <si>
    <t>Vezetékek, kábelek és szerelvények bontása; áramköri elosztók, fogyasztásmérő szekrények</t>
  </si>
  <si>
    <t>Villámhárító leszerelése, levezető vezeték leszerelése, téglafalról</t>
  </si>
  <si>
    <t>Villámhárító leszerelése, felfogó vezeték</t>
  </si>
  <si>
    <t>Adatátviteli kábel elhelyezésevédőcsőbe húzva vagy vezetékcsatornába fektetve, strukturált adatátviteli kábel strukturált számítógépesadatátviteli hálózatokhoz, 100 Mbit/s átviteli sebesség (CAT 5 kategória) UTP cat. 5. falikábel</t>
  </si>
  <si>
    <t>Megújuló energiák</t>
  </si>
  <si>
    <t>44-001-0355660</t>
  </si>
  <si>
    <t>Fa beltéri nyílászárók elhelyezése, előre kihagyott falnyílásba, utólagos elhelyezéssel, tömítés nélkül,(szerelvényezve, finom beállítással), MDF vagy keményhéjszerkezetes ajtó, 6,00 m kerületig ConTacTrade kanadai beltéri kazettás ajtó, tele lemezelt, egyszárnyú, MDF tokkal, kilincs nélkül, 75x210 cm</t>
  </si>
  <si>
    <t xml:space="preserve">21-003-0015332 </t>
  </si>
  <si>
    <t>Alépítményi munkák
Irtás, föld- és sziklamunka
Munkagödör és munkaárok készítése
Letaposott-szennyezet agyag, illetve földpadló,feltöltés bontása, kihordása pincéből depóniába(meglévő létesítmények padozata),
száraz, földnedves</t>
  </si>
  <si>
    <t xml:space="preserve">35-003-0108830 </t>
  </si>
  <si>
    <t>Ácsmunka
Tetőlécezések, szelemenek
Tetőlécezés
tetőfelület ellenlécezésének elkészítése</t>
  </si>
  <si>
    <t xml:space="preserve">35-000-0108212 </t>
  </si>
  <si>
    <t>Építőmesteri munkák
Ácsmunka
Bontási munkák
Födémszerkezet
oromdeszka bontása</t>
  </si>
  <si>
    <t>35-004-0108984</t>
  </si>
  <si>
    <t>pítőmesteri munkák
Ácsmunka
Deszkázások
Deszkázás
oromdeszka nádfedéshez, egymásra szegezve, 20+12 cm szélességig</t>
  </si>
  <si>
    <t xml:space="preserve">35-011-1921716 </t>
  </si>
  <si>
    <t>Ácsmunka
Faanyag gomba és rovar kártevők elleni védelme
Faanyag gomba és rovarkártevő elleni
megszüntető védelme
mázolási technológiával felhordott anyaggal
EMBALIT PC faanyag gomba, rovar kártevők elleni megszüntető védelmére</t>
  </si>
  <si>
    <t xml:space="preserve">36-002-0112250 </t>
  </si>
  <si>
    <t>Vakolás és rabicolás
Előkészítő munkák, alapozók, előfröcskölők, gúzrétegek, külső-belső vakolatokhoz
Vékonyvakolat alapozók felhordása, kézi erővel
Revco Szilikát vakolatalapozó</t>
  </si>
  <si>
    <t>36-011-0124634</t>
  </si>
  <si>
    <t>Építőmesteri munkák
Vakolás és rabicolás
Rabicok készítése
Üvegszövet háló elhelyezése, függőleges, vízszintes, ferde vagy íves felületen
Capatect 650 üvegháló, szött 4 x 4 mm, narancs, 50 m2</t>
  </si>
  <si>
    <t>36-011-0124772</t>
  </si>
  <si>
    <t>Építőmesteri munkák
Vakolás és rabicolás
Rabicok készítése
Üvegszövet háló beágyazása, függőleges, vízszintes, ferde vagy íves felületen
Capatect 186 M ragasztó és beágyazó anyag, szürke</t>
  </si>
  <si>
    <t>41-003-0201282</t>
  </si>
  <si>
    <t>Egyszeres húzott, hornyolt  tetőcserép fedésnél,
taréjgerinc készítése kúpcseréppel, kúpcseréprögzítővel,
gerincszellőző-szalaggal vagy fésűs gerincelemmel
TONDACH Sajtolt sima gerinccserép gerincrögzítővel, kerámia, 41x25/21,5 cm, téglavörös</t>
  </si>
  <si>
    <t>41-003-0200982</t>
  </si>
  <si>
    <t>zakipari munkák
Tetőfedés
Égetett agyag anyagú cserépfedések
Egyszeres húzott, hornyolt tetőcserép fedésnél,
élgerinc készítése kúpcseréppel, kúpcseréprögzítővel,gerincszellőző-szalaggal vagy fésűs gerincelemmel
TONDACH Sajtolt sima gerinccserép, kerámia, 41x25/21,5 cm, natúr</t>
  </si>
  <si>
    <t>41-003-3288025</t>
  </si>
  <si>
    <t>Szakipari munkák
Tetőfedés
Égetett agyag anyagú cserépfedések
Egyszeres húzott, hornyolt tetőcserép fedésnél,
élgerincnél kezdő gerinccserép vagy taréjgerincnél kezdő gerincelem elhelyezése
CREATON kerámia kezdőkúp kagylóformájú, minden termékhez, NUANCE engóbozott</t>
  </si>
  <si>
    <t>41-003-0201115</t>
  </si>
  <si>
    <t>Egyszeres húzott, hornyolt  tetőcserép fedésnél,
szellőzőcserép elhelyezése
TONDACH Hornyolt ívesvágású kerámia szellőzőcserép, 21x40 cm, téglavörös</t>
  </si>
  <si>
    <t>41-003-0201374</t>
  </si>
  <si>
    <t>Egyszeres húzott, hornyolt  tetőcserép fedésnél,
hófogó- és biztonsági rendszer kiegészítők 
elhelyezése tetőfelületen
TONDACH fém hófogó hornyolt tetőcseréphez C 380</t>
  </si>
  <si>
    <t>43-003-2625903</t>
  </si>
  <si>
    <t>Ereszszegély szerelése
keményhéjalású tetőhöz,
minősített ötvözött horganylemezből,
40 cm kiterített szélességig
Ereszszegély RHEINZINK QUALITY ZINK minőségű ötvözött horganylemezből,
0,65 mm vtg., standard felületű, Ksz: 5 cm</t>
  </si>
  <si>
    <t>43-003-0338955</t>
  </si>
  <si>
    <t>Oromszegély szerelése,
minősített ötvözött horganylemezből,
33 cm kiterített szélességig
Oromszegély RHEINZINK QUALITY ZINK minőségű ötvözött horganylemezből,
0,65 mm vtg., standard felületű, Ksz: 25 cm</t>
  </si>
  <si>
    <t>43-003-0345154</t>
  </si>
  <si>
    <t>Ablak- vagy szemöldökpárkány
minősített ötvözött horganylemezből,
50 cm kiterített szélességig
Ablakpárkány RHEINZINK-QUALITY ZINK minőségű ötvözött horganylemezből, 0,65 mm vtg., standard felületű, Ksz: 20 cm</t>
  </si>
  <si>
    <t xml:space="preserve">43-004-0350653 </t>
  </si>
  <si>
    <t xml:space="preserve">Szakipari munkák
Bádogozás
Tetőbádogozások
Tetőkibúvó szerelése,horganyzott acéllemezből,
kéményhajlású tetőn
Tetőkibúvó, 0,55 mm HA, 50 x 60 cm
</t>
  </si>
  <si>
    <t xml:space="preserve">43-000-0330790 </t>
  </si>
  <si>
    <t>Szakipari munkák
Bádogozás
Bontási munkák
Szegélyek, párkány könyöklő bontása,100 cm kiterített szélességig
Szakipari munkák
Bádogozás
Bontási munkák
Szegélyek, párkány könyöklő bontása,100 cm kiterített szélességig</t>
  </si>
  <si>
    <t>48-007-2304092</t>
  </si>
  <si>
    <t>Szakipari munkák
Szigetelés
Hőszigetelések
Külső fal;
Hőszigetelések épületlábazaton, foltonként ragasztva vagy megtámasztva(rögzítés külön tételben), egy rétegben,
extrudált polisztirolhab lemezzel
AUSTROTHERM XPS TOP P extrudált polisztirolhab hőszigetelő lemez, lépcsős élkiképzéssel, 615x1265x120 mm</t>
  </si>
  <si>
    <t>Füstgázelvezetés (csövek, idomok) elhelyezése zárt égésterű, fűtési és/vagy használati melegvízkészítő kazánok részére, felszerelve, szerelőkőműves munka nélkül, füstcsőidomok, könyök 80/80, 80/110, 80/125 mm BUDERUS koncentrikus könyök 80/125 45°KS/PPS GB042/162, cikkszám: 87094570</t>
  </si>
  <si>
    <t>820163676331</t>
  </si>
  <si>
    <t>Füstgázelvezetés (csövek, idomok) elhelyezése zárt égésterű, fűtési és/vagy használati melegvízkészítő kazánok részére, felszerelve, szerelőkőműves munka nélkül, füstcsőidomok, vizsgálóidomok, egyenes idom 80/80, 80/110, 80/125 mm BUDERUS koncentrikus ellenőrző idom 80/125 mm egyenes KS/PPS GB042/162, cikkszám: 87094587</t>
  </si>
  <si>
    <t>820163676762</t>
  </si>
  <si>
    <t>Füstgázelvezetés (csövek, idomok) elhelyezése zárt égésterű, fűtési és/vagy használati melegvízkészítő kazánok részére, felszerelve, szerelőkőműves munka nélkül, füstcsőidomok, tetőátvezetések, ferdetető 80/125 mm BUDERUS ferdetető átvezető idom DN125 (80/125), 25-45° PP GB162, cikkszám: 87094852</t>
  </si>
  <si>
    <t>Koszorúzsaluzás, zsaluzattól függetlenül, párkány nélkül (körbe régi épület és toldásnál)</t>
  </si>
  <si>
    <t>32-002-0071213</t>
  </si>
  <si>
    <t>75-061-3524920</t>
  </si>
  <si>
    <t>Napenergia hasznosítása - villamos hálózatra kapcsolt napelemes rendszerek telepítése, az épület villamos energiarendszerére csatlakoztatva, polikristályosos napelem, magastetőre telepítve kompletten, 1 kWp rendszer egységből építve, 5 kWp teljesítményig Tiszta Energiák 1kWp napelemes rendszer magastetőn, kompletten, mely tartalmaz 4db Amerisolar AS-6P30-250W napelemmodult magastetős tartószerkezeten, hálózati invertert, szolár kábelszettet és megfelelő keresztmetszetű AC oldali kábelezést védőcsőben ill. kábelcsatornában, DC és AC oldali B+C típusú túláram és túlfeszültség védelmet.</t>
  </si>
  <si>
    <t>15-004-0011942</t>
  </si>
  <si>
    <t>21-011-0016624 </t>
  </si>
  <si>
    <t>210030014710</t>
  </si>
  <si>
    <t>210030015356</t>
  </si>
  <si>
    <t xml:space="preserve">31-001-1236700 </t>
  </si>
  <si>
    <t>31-021-0051825</t>
  </si>
  <si>
    <t xml:space="preserve">31-001-0035172 </t>
  </si>
  <si>
    <t>31-021-0049415</t>
  </si>
  <si>
    <t>33-000-0087215</t>
  </si>
  <si>
    <t>36-002-0112170</t>
  </si>
  <si>
    <t>36-002-0112354 </t>
  </si>
  <si>
    <t>44-012-1587133</t>
  </si>
  <si>
    <t xml:space="preserve">48-007-2933271 </t>
  </si>
  <si>
    <t>48-002-2710445</t>
  </si>
  <si>
    <t>Feltöltések alap- és lábazati falak közéés alagsori vagy alá nem pincézett földszintipadozatok alá, az anyag szétterítésével, mozgatásával, kézi döngöléssel, homokból Természetes szemnagyságú homok TH 0/4 Q-TT Hatvan</t>
  </si>
  <si>
    <t>820012135005</t>
  </si>
  <si>
    <t>Kétoldalon menetes vagy roppantógyűrűs szerelvény elhelyezése, külső vagy belső menettel, illetve hollandival csatlakoztatva DN 15 biztonsági szerelvény GIACOMINI biztonsági szelep, 6 bar lefúvási nyomásra, R140, 1/2"</t>
  </si>
  <si>
    <t>820011488641</t>
  </si>
  <si>
    <t>Kétoldalon menetes vagy roppantógyűrűs szerelvény elhelyezése, külső vagy belső menettel, illetve hollandival csatlakoztatva DN 25 szelepek, csappantyúk (szabályzó, folytó-elzáró, beavatkozó) HERZ visszacsapó-szelep, tömítés NBR, PN 16, 0°C-+100°C, bb. 1", Csz: 1262202</t>
  </si>
  <si>
    <t>820010936013</t>
  </si>
  <si>
    <t>Kétoldalon menetes vagy roppantógyűrűs szerelvény elhelyezése, külső vagy belső menettel, illetve hollandival csatlakoztatva DN 25 gömbcsap, víz- és gázfőcsap MOFÉM AHA Univerzális gömbcsap 1" kb. menettel, toldattal, névleges méret 25 mm, sárgaréz, natúr, 16 bar, Kód: 113-0038-00</t>
  </si>
  <si>
    <t>820043670991</t>
  </si>
  <si>
    <t>Közvetett fűtésű, álló vagy fekvő, fixen beépített fűtő csőkígyóval vagy nélkül, tároló berendezés elhelyezése és bekötése, egy fűtőkígyós kivitelben, 200 l-ig BUDERUS S 120/5 W, 120 l-es melegvíztároló a kazán alá szerelt kivitelben, belső fűtő csőkígyóval, speciális Thermoglasur "Duoclean" korrózióvédő bevonattal, magnézium védőanóddal, hőszigeteléssel, fehér színben, cikkszám: 8718543087</t>
  </si>
  <si>
    <t>820090968581</t>
  </si>
  <si>
    <t>Vizes berendezési tárgyak bűzelzáróinak felszerelése, mosdóhoz, bidéhez HL137, Helytakarékos (hátfalra fektethető) mosdószifon kisebb szerelési hiba kiküszöbölésére is, 5/4" összekötő csővel, kihúzható kazettával, HL137/30 jelű - DN32 kivezetéssel, rozettával. Mozgássérült mosdóhoz.</t>
  </si>
  <si>
    <t>820090987454</t>
  </si>
  <si>
    <t>Vizes berendezési tárgyak bűzelzáróinak felszerelése, mosdóhoz, bidéhez Viega csőszifon, krómozott sárgaréz, 1 1/4" x 1 1/4", Csz.: 305 611</t>
  </si>
  <si>
    <t>820090988161</t>
  </si>
  <si>
    <t>Vizes berendezési tárgyak bűzelzáróinak felszerelése, vizelde csészéhez HL430/50, Vizeldeszifon DN50, 0-90 fokban állítható kimenettel, vízszintes kimenetű leszívó rendszerű vizeldékhez</t>
  </si>
  <si>
    <t>820091725476</t>
  </si>
  <si>
    <t>Mozgássérült vízellátási berendezések kiegészítő szerelvényeinek elhelyezése B&amp;K Fix kapaszkodó jobboldali megerősítéssel, szinterezett acél 800 mm, fehér Cikkszám: TH831L</t>
  </si>
  <si>
    <t>820091725600</t>
  </si>
  <si>
    <t>Mozgássérült vízellátási berendezések kiegészítő szerelvényeinek elhelyezése B&amp;K Felhajtható kapaszkodó, szinterezett acél, 800 mm, fehér Cikkszám: TH830L</t>
  </si>
  <si>
    <t>820091725721</t>
  </si>
  <si>
    <t>Mozgássérült vízellátási berendezések kiegészítő szerelvényeinek elhelyezése B&amp;K Hajlított kapaszkodó jobbos, szinterezett acél, 600x300 mm, fehér Cikkszám: THMADL</t>
  </si>
  <si>
    <t>820110990196</t>
  </si>
  <si>
    <t>Készülékek víz- vagy gázoldali bekötése méretre vágható bordáscsővel, peremezhető cső hollandi csatlakozás készítése nélkül, vízoldali bekötés, inox bordáscsővel, DN 20 GEBO Variowater 3/4" inox bordáscső vízre, 4 m-es tekercs, A01-0001-0655</t>
  </si>
  <si>
    <t>820110990281</t>
  </si>
  <si>
    <t>Készülékek víz- vagy gázoldali bekötése méretre vágható bordáscsővel, peremezhető cső hollandi csatlakozás készítése nélkül, vízoldali bekötés, hollandis csatlakozás készítése, DN 20 GEBO 3/4" hollandi + tömítés vízre, A02-0010-0725</t>
  </si>
  <si>
    <t>820163555160</t>
  </si>
  <si>
    <t>Piperetárgyak elhelyezése négy vagy több helyen felerősítve, tükör, elektromos bekötés nélkül Fazettázott tükör világítás nélkül, 50x40 cm</t>
  </si>
  <si>
    <t>820163555184</t>
  </si>
  <si>
    <t>Piperetárgyak elhelyezése négy vagy több helyen felerősítve, tükör, elektromos bekötés nélkül Fazettázott tükör világítás nélkül, 80x60 cm</t>
  </si>
  <si>
    <t>820311030090</t>
  </si>
  <si>
    <t>Vízszűrő elhelyezése és bekötése, visszamosható szűrőbetéttel, kézi visszaöblítéssel, beépített nyomáscsökkentővel, kétoldalon menetes csatlakozással, DN 25 BWT Europafilter HWS 1" visszaöblíthető védőszűrő 3,5 m3/h</t>
  </si>
  <si>
    <t>810010843195</t>
  </si>
  <si>
    <t>Ivóvíz vezeték, Ötrétegű cső szerelése, PE-Xa/Al/PE-HD anyagból, toldóhüvelyes kötésekkel, cső elhelyezése csőidomok nélkül, szakaszos nyomáspróbával, falhoronyba vagy padlószerkezetbe szerelve (horonyvésés külön tételben), DN 15 REHAU univerzális RAUTITAN stabil cső, ötrétegű 20x2,9 mm, tekercs, 130131-100</t>
  </si>
  <si>
    <t>810020873301</t>
  </si>
  <si>
    <t>PVC-KGEM lefolyóvezeték szerelése, tokos, gumigyűrűs kötésekkel, cső elhelyezése csőidomok nélkül, szakaszos tömörségi próbával, horonyba, padlócsatornába vagy épületen belül földárokba, DN 100 PIPELIFE PVC-U tömörfalú tokos csatornacső 110x3,2x1000 mm SN4, KGEM110/1M-EN</t>
  </si>
  <si>
    <t>800011411556</t>
  </si>
  <si>
    <t>Padló alatti illetve falba süllyeszthető bűzelzáró, padló alatti 1, 2, 3 ágú elhelyezése HL310NPr, Padlólefolyó DN50/75/110 függőleges elhúzással, szigetelő karimával, kiszáradás-védett "Primus" bűzzárral, 123x123 mm műanyag rácstartóval, 115x115 mm nemesacél ráccsal, a csempézés idejére merevítő védőfedéllel. Terhelhetőség: 300kg</t>
  </si>
  <si>
    <t>820090987333</t>
  </si>
  <si>
    <t>Vizes berendezési tárgyak bűzelzáróinak felszerelése, falikúthoz-mosogatóhoz DN 40 Viega csőszifon, mosogatóhoz, műanyag, 1 1/2" x 40, Csz.: 105 716</t>
  </si>
  <si>
    <t>820092659880</t>
  </si>
  <si>
    <t>Padló hőszigetelő anyag elhelyezése, vízszintes felületen, aljzatbeton alá, úsztató rétegként, expandált polisztirolhab lemezzel BACHL Nikecell EPS 100 standard expandált polisztirol keményhab hőszigetelő lemez, 1000x500x60 mm</t>
  </si>
  <si>
    <t>HDPE vagy FPP szigetelő lemezzel, átlapolások forrólevegős hegesztésével vagy ragasztásával KRITIFLEX BLACK 6070 1000 HDPE 1,0mm vastag, sima felületű szigetelő membrán hulladék tárolók, -lerakók, tározók, gátak, csatornák, alagutak, alépítményi-, mélyépítési szerkezetek folyadék- és gázzáró szigetelésére</t>
  </si>
  <si>
    <t>Vezetékek, kábelek és szerelvények bontása; kábel leszerelése, kábelárokból vagy kábelcsatornából, tömeghatár:1,00 kg/m-ig</t>
  </si>
  <si>
    <t>Vezetékek, kábelek és szerelvények bontása; kapcsolók, csatlakozóaljzatok, falifoglalatok, csengők, reduktorok,erős- vagy gyengeáramú nyomók, termosztátok,lépcsőházi automaták, jelzők leszerelése</t>
  </si>
  <si>
    <t>Vezetékek, kábelek és szerelvények bontása; mindennemű fényforrás és lámpatest leszerelése</t>
  </si>
  <si>
    <t>Merev, simafalú műanyag védőcső elhelyezése, elágazó dobozokkal, előre elkészített falhoronyba, vékonyfalú kivitelben, könnyű mechanikai igénybevételre, Névleges méret: 11-16 mm HYDRO-THERM beltéri Mü III. vékonyfalú, hajlíthatómerev műanyag szürke védőcső 13.5 mm, Kód: MU-III 13.5</t>
  </si>
  <si>
    <t>Merev, simafalú műanyag védőcső elhelyezése, elágazó dobozokkal, előre elkészített falhoronyba, vékonyfalú kivitelben, könnyű mechanikai igénybevételre, Névleges méret: 11-16 mm HYDRO-THERM beltéri Mü III. vékonyfalú, hajlíthatómerev műanyag szürke védőcső 16 mm, Kód: MU-III 16</t>
  </si>
  <si>
    <t>Merev, simafalú műanyag védőcső elhelyezése, elágazó dobozokkal, előre elkészített falhoronyba, vékonyfalú kivitelben, könnyű mechanikai igénybevételre, Névleges méret: 21-29 mm HYDRO-THERM beltéri Mü III. vékonyfalú, hajlíthatómerev műanyag szürke védőcső 23 mm, Kód: MU-III 23</t>
  </si>
  <si>
    <t>Merev, simafalú műanyag védőcső elhelyezése, elágazó dobozokkal, előre elkészített falhoronyba, vékonyfalú kivitelben, könnyű mechanikai igénybevételre, Névleges méret: 36-48 mm HYDRO-THERM beltéri Mü III. vékonyfalú, hajlíthatómerev műanyag szürke védőcső 36 mm, Kód: MU-III 36</t>
  </si>
  <si>
    <t>Elágazó doboz illetve szerelvénydoboz elhelyezése, süllyesztve, fészekvésés nélkül, Névleges méret: Ř65 mm, 2xŘ65 mm HYDRO-THERM beltéri elágazó doboz, Müdk 65 mm, Kód: 65-ALJ</t>
  </si>
  <si>
    <t>Elágazó doboz illetve szerelvénydoboz elhelyezése, süllyesztve, fészekvésés nélkül, Névleges méret: 70, 80, 100, 150, 200 mm87, 107, 159, 240, 238 mm (70 - 300 mm) HYDRO-THERM beltéri elágazó doboz, Müdk 100 mm, Kód: 100-K</t>
  </si>
  <si>
    <t>Szigetelt vezeték elhelyezése védőcsőbe húzva vagy vezetékcsatornába fektetve, rézvezetővel, leágazó kötésekkel, szigetelés ellenállás méréssel,a szerelvényekhez csatlakozó vezetékvégek bekötése nélkül, keresztmetszet: 0,5-2,5 mm˛ H07V-U 450/750V 1x1,5 mm2, tömör rézvezetővel (MCu)</t>
  </si>
  <si>
    <t>Szigetelt vezeték elhelyezése védőcsőbe húzvavagy vezetékcsatornába fektetve, rézvezetővel, leágazó kötésekkel, szigetelés ellenállás méréssel,a szerelvényekhez csatlakozó vezetékvégek bekötése nélkül, keresztmetszet: 0,5-2,5 mm˛ H07V-U 450/750V 1x2,5 mm2, tömör rézvezetővel (MCu)</t>
  </si>
  <si>
    <t>Kétoldalon menetes vagy roppantógyűrűs szerelvény elhelyezése, külső vagy belső menettel, illetve hollandival csatlakoztatva DN 15 gömbcsap, víz- és gázfőcsap MOFÉM kazántöltőcsap 1/2" névleges méret 15 mm, sárgaréz, natúr, 16 bar, Kód: 113-0010-00</t>
  </si>
  <si>
    <t>820013552035</t>
  </si>
  <si>
    <t>Kétoldalon menetes vagy roppantógyűrűs szerelvény elhelyezése, külső vagy belső menettel, illetve hollandival csatlakoztatva DN 15 biztonsági szerelvény Flamco Flopress A 1/2" x 1/2" membrános biztonsági szelep max. 140°C, 2,5 bar Rendelési szám: 27006</t>
  </si>
  <si>
    <t>820010936984</t>
  </si>
  <si>
    <t>Kétoldalon menetes vagy roppantógyűrűs szerelvény elhelyezése, külső vagy belső menettel, illetve hollandival csatlakoztatva DN 32 gömbcsap, víz- és gázfőcsap MOFÉM AHA Univerzális gömbcsap 5/4" bb. menettel, vízátbocsátás 330 l/min., névleges méret 32 mm, sárgaréz, natúr, 10 bar, Kód: 113-0051-00</t>
  </si>
  <si>
    <t>820013552430</t>
  </si>
  <si>
    <t>Kétoldalon menetes vagy roppantógyűrűs szerelvény elhelyezése, külső vagy belső menettel, illetve hollandival csatlakoztatva DN 32 szennyfogószűrő, gázszűrő, iszap- és levegőleválasztó Flamco Clean 5/4" iszapleválasztó max. 120°C, 10 bar, menetes Rendelési szám: 28032</t>
  </si>
  <si>
    <t>820050959806</t>
  </si>
  <si>
    <t>Manométer elhelyezése, lemezházas Manométer lemezházas, M 20 x 1,5 menettel 1,6 % pontossággal PM 1012 típus, átmérő 100 mm Méréshatár: 0-4.0;0-6.0;0-10;0-16;0-25 bar</t>
  </si>
  <si>
    <t>820050960114</t>
  </si>
  <si>
    <t>Hőmérő elhelyezése, könyök hőmérő, kicsi Védőszerelvényes ipari hőmérő, MSZ 11210/2-72 kis könyök hőmérő 0 C-tól 160 C 100 mm benyúlással</t>
  </si>
  <si>
    <t>820103674311</t>
  </si>
  <si>
    <t>Gázüzemű fűtő készülék elhelyezése, víz- és gázoldali bekötése,földgázra vagy PB gázra, kiegészítők BUDERUS RC 300 időjáráskövető szabályozó, EMS Plus rendszerű szabályozás, a készülék egyetlen, közvetlenül kapcsolt fűtőkörből, és egy darab, modulációs égővel rendelkező EMS kazánból álló rendszer helyiség- vagy külsőhőmérsékletről történő szabályozására önmagában alkalmas, bővíthető az EMS Plus modulokkal, cikkszám: 7738110068</t>
  </si>
  <si>
    <t>820161025522</t>
  </si>
  <si>
    <t>Kazánház, illetve hőközpont beszabályozása, beüzemelése 23.261 - 45.440 W teljesítmény között</t>
  </si>
  <si>
    <t>820161025575</t>
  </si>
  <si>
    <t>Próbafűtés, radiátorok beszabályozása 23.261 - 45.440 W teljesítmény között</t>
  </si>
  <si>
    <t>820163674975</t>
  </si>
  <si>
    <t>Füstgázelvezetés (csövek, idomok) elhelyezése zárt égésterű, fűtési és/vagy használati melegvízkészítő kazánok részére, felszerelve, szerelőkőműves munka nélkül, füstcsövek, 80/80, 80/110, 80/125 mm BUDERUS koncentrikus cső 80/125 L=1000 KS/PPS GB042/162, cikkszám: 87094560</t>
  </si>
  <si>
    <t>820163674980</t>
  </si>
  <si>
    <t>Füstgázelvezetés (csövek, idomok) elhelyezése zárt égésterű, fűtési és/vagy használati melegvízkészítő kazánok részére, felszerelve, szerelőkőműves munka nélkül, füstcsövek, 80/80, 80/110, 80/125 mm BUDERUS koncentrikus cső 80/125 L=2000 mm PPS GB042/162, cikkszám: 87094600</t>
  </si>
  <si>
    <t>820163675636</t>
  </si>
  <si>
    <t>Füstgázelvezetés (csövek, idomok) elhelyezése zárt égésterű, fűtési és/vagy használati melegvízkészítő kazánok részére, felszerelve, szerelőkőműves munka nélkül, füstcsőidomok, kazáncsatlakozó 80/125 mm BUDERUS kazáncsatlakozó 80/125 L=75 mm PP, GB042, cikkszám: 5600780184</t>
  </si>
  <si>
    <t>820163675721</t>
  </si>
  <si>
    <t>Kültéri vakolóprofilok elhelyezése, utólagos (táblás) hőszigetelő rendszerhez (EPS), polisztirol, PVC, alumínium, rozsdam.acél, horg.acél, üvegszövet, 30 - 160 mm hőszigeteléshez,pozitív sarkokra MASTERPLAST Thermomaster ALU élvédő 10+10 cm üvegszövet hálóval, Cikkszám: 0105-10100000</t>
  </si>
  <si>
    <t>36-051-2395890</t>
  </si>
  <si>
    <t>Beltéri vakolóprofilok elhelyezése, horganyzott acélból, alumíniumból, polisztirolból, rozsdamentes acélból,1 - 20 mm vakolatvastagsághoz, pozitív sarkokra PROTEKTOR beltéri vakolóprofil pozitív sarkokra 10 mm vakolathoz, horganyzott acél, Cikkszám: 1047</t>
  </si>
  <si>
    <t>36-051-0125881</t>
  </si>
  <si>
    <t>Lábazati vakolatok; lábazati alapvakolat felhordása kézi erővel, 2 cm vastagságban Baumit Lábazati alapvakolat Cikkszám: 151803</t>
  </si>
  <si>
    <t>36-007-0123131</t>
  </si>
  <si>
    <t>Vékonyvakolatok, színvakolatok felhordásaalapozott, előkészített felületre, gyári szárazhabarcsból, ásványi vékonyvakolat készítése egy rétegben,dörzsölt vagy gördülőszemcsés struktúrával, 1,5-2,5 mm szemcsemérettel weber.ter pearl vékonyrétegű nemesvakolat, gördülőszemcsés, Kód: 302G, 1. színcsoport</t>
  </si>
  <si>
    <t>36-005-1238622 </t>
  </si>
  <si>
    <t>Oldalfalvakolat készítése, kézi felhordással, zsákos kiszerelésű szárazhabarcsból, sima, normál mész-cement vakolat, 1 cm vastagságban weber 141 KPS alapvakolat finom, max.szemcse 1,0 mm, Kód: 141P</t>
  </si>
  <si>
    <t>36-003-0112460</t>
  </si>
  <si>
    <t>Vakolás és rabicolás</t>
  </si>
  <si>
    <t>Ácsmunka</t>
  </si>
  <si>
    <t>Falazás és egyéb kőművesmunka</t>
  </si>
  <si>
    <t>Előregyártott azonnal terhelhető nyílásáthidaló elhelyezése (válaszfal áthidalók is), tartószerkezetre, csomóponti kötés nélkül,falazat szélességű áthidaló elemekből vagy több elem egymás mellé sorolásával, a teherhordó falváll előkészítésével,kiegészítő hőszigetelés elhelyezése nélkül, 0,10 t/db tömegig, égetett agyag-kerámia köpenyes nyílásáthidaló LEIER MÁTRATHERM nyílásáthidaló égetett kerámia köpenyelemmel, 125 cm</t>
  </si>
  <si>
    <t>32-002-0071201</t>
  </si>
  <si>
    <t>Előregyártott épületszerkezeti elem elhelyezése és szerelése</t>
  </si>
  <si>
    <t>Helyszíni beton és vasbeton munka</t>
  </si>
  <si>
    <t>Vasbeton sáv-, talp- lemezalap készítése szivattyús technológiával, .....minőségű betonból C20/25 - X0v(H) képlékeny kavicsbeton keverék CEM 32,5 pc. Dmax = 16 mm, m = 6,6 finomsági modulussal</t>
  </si>
  <si>
    <t xml:space="preserve">23-003-0024255 </t>
  </si>
  <si>
    <t>Síkalapozás</t>
  </si>
  <si>
    <t>Munkahelyi depóniából építési törmelék konténerbe rakása,  kézi erővel, önálló munka esetén elszámolva, konténer szállítás nélkül</t>
  </si>
  <si>
    <t>21-011-0016825</t>
  </si>
  <si>
    <t>Építési törmelék konténeres elszállítása, lerakása, lerakóhelyi díjjal, 10,0 m3-es konténerbe</t>
  </si>
  <si>
    <t>21-011-0016801</t>
  </si>
  <si>
    <t>Irtás, föld- és sziklamunka</t>
  </si>
  <si>
    <t>Zsaluzás és állványozás</t>
  </si>
  <si>
    <t>Mobil w.c. bérleti díj elszámolása, szállítással, heti karbantartással Mobil W.C. bérleti díj/hó</t>
  </si>
  <si>
    <t>12-011-2051476</t>
  </si>
  <si>
    <t>Felvonulási létesítmények</t>
  </si>
  <si>
    <t>2016.01 ÉNGY</t>
  </si>
  <si>
    <t>15-012-0012425</t>
  </si>
  <si>
    <t>31-000-0034810</t>
  </si>
  <si>
    <t>Beton aljzatok, járdák bontása 10 cm vastagságig, kavicsbetonból, salakbetonból</t>
  </si>
  <si>
    <t>35-000-0108132</t>
  </si>
  <si>
    <t>35-000-0108115</t>
  </si>
  <si>
    <t>Tetőlécezés bontása bármely egyszeres hornyolt cserépfedés alatt</t>
  </si>
  <si>
    <t>Fa tetőszerkezet bontása 0,036 m3/m2 famennyiségig</t>
  </si>
  <si>
    <t>41-000-0197712 </t>
  </si>
  <si>
    <t>Cserépfedés bontása (bármely rendszerű)</t>
  </si>
  <si>
    <t>42-041-2288896</t>
  </si>
  <si>
    <t>42-022-1764650</t>
  </si>
  <si>
    <t>42-022-3828995</t>
  </si>
  <si>
    <t>Padlóburkolat készítése, beltérben, tégla, beton, vakolt alapfelületen, gres, kőporcelán lappal, diagonálba, 3-5 mm vtg. ragasztóba rakva, 1-10 mm fugaszéleséggel, 20x20 - 40x40 cm közötti lapmérettel LB-Knauf GRES/Gres ragasztó, EN 12004 szerinti C2T minősítéssel, kül- és beltérbe, fagyálló, padlófűtéshez is,LB-Knauf Colorin flex fugázó, EN 13888 szerinti CG2 minősítéssel, fehér</t>
  </si>
  <si>
    <t>Lábazatburkolat készítése, beltérben, gres, kőporcelán lappal, egyenes, egysoros kivitelben, 3-5 mm ragasztóba rakva, 1-10 mm fugaszélességgel,10 cm magasságig, 20x20 - 40×40 cm közötti lapmérettel LB-Knauf RAPIDFLEX/Gyorskötésű diszperziós ragasztó, EN 12004 szerinti C2F minősítéssel, kül- és beltérbe, teraszra, padlófűtésre, Cikkszám: K00617321LB-Knauf ProCol Kiemelt minőségű flexibilis fugázó, kül- és beltéri használatra, Cikkszám: K00636xxx</t>
  </si>
  <si>
    <t>Újonnan készült aljzat kiegyenlítése rugalmas burkolat alá, parketta és laminált padló úsztatott fektetéshez, (átlagos igénybevétel) szabványos bitumen esztrich felület előkészítése, 3 mm vastagságban Baumit Nivello Quattro önterülő aljzatkiegyenlítő + Baumit Grund, nedvszívó alapfelület alapozására</t>
  </si>
  <si>
    <t>48-010-2310025</t>
  </si>
  <si>
    <t>48-007-0570456</t>
  </si>
  <si>
    <t xml:space="preserve">48-007-3301426 </t>
  </si>
  <si>
    <t xml:space="preserve">35-002-3786731 </t>
  </si>
  <si>
    <t>Szivárgóépítés és alagcsövezés</t>
  </si>
  <si>
    <t>Polietilén agrofólia 0,4 mm vtg.</t>
  </si>
  <si>
    <t>41-003-3622125</t>
  </si>
  <si>
    <t>35-001-0108313</t>
  </si>
  <si>
    <t>35-003-0108694</t>
  </si>
  <si>
    <t>35-004-0108960 </t>
  </si>
  <si>
    <t>44-012-1585506</t>
  </si>
  <si>
    <t>33-000-0087382</t>
  </si>
  <si>
    <t>Kémény-, füstgázrendszerek építése</t>
  </si>
  <si>
    <t>37-000-0130754</t>
  </si>
  <si>
    <t>33-011-1238121</t>
  </si>
  <si>
    <t>44-001-0355672</t>
  </si>
  <si>
    <t>44-001-0355803</t>
  </si>
  <si>
    <t>47-011-0454442</t>
  </si>
  <si>
    <t>71-000-0695684</t>
  </si>
  <si>
    <t>71-000-0695832</t>
  </si>
  <si>
    <t>71-000-0695873</t>
  </si>
  <si>
    <t>71-000-0695672</t>
  </si>
  <si>
    <t>71-000-0695696</t>
  </si>
  <si>
    <t>71-000-0695735</t>
  </si>
  <si>
    <t>71-000-0696011</t>
  </si>
  <si>
    <t>71-000-0695994</t>
  </si>
  <si>
    <t>71-001-0696194</t>
  </si>
  <si>
    <t>71-001-0696204</t>
  </si>
  <si>
    <t>71-001-0696216</t>
  </si>
  <si>
    <t>71-001-0696233</t>
  </si>
  <si>
    <t>71-001-0697800</t>
  </si>
  <si>
    <t>71-001-0697853</t>
  </si>
  <si>
    <t>71-002-0716556</t>
  </si>
  <si>
    <t>71-002-0716561</t>
  </si>
  <si>
    <t>71-002-0716624</t>
  </si>
  <si>
    <t>71-002-0716905</t>
  </si>
  <si>
    <t>71-002-0717951</t>
  </si>
  <si>
    <t>71-002-0719166</t>
  </si>
  <si>
    <t>71-005-3636191</t>
  </si>
  <si>
    <t>71-005-3636603</t>
  </si>
  <si>
    <t>71-005-3636620</t>
  </si>
  <si>
    <t>71-005-3636821</t>
  </si>
  <si>
    <t>71-005-2643541</t>
  </si>
  <si>
    <t>71-005-0736214</t>
  </si>
  <si>
    <t>71-010-2529635</t>
  </si>
  <si>
    <t>71-010-1270663</t>
  </si>
  <si>
    <t xml:space="preserve">71-010-3750673 </t>
  </si>
  <si>
    <t>71-010-1288005</t>
  </si>
  <si>
    <t>Iskolacsengő, 2db beltéri és 1 db kültéri egységgel, vezérlővel.</t>
  </si>
  <si>
    <t>Fali kiselosztó, HÁVK, kismegszakító és B+C túlfeszültségvédelemmel</t>
  </si>
  <si>
    <t>Érintésvédlmi ellenőrzés + jgyzőkönyv</t>
  </si>
  <si>
    <t>Elektromos kiviteli tervdokumentáció készítése</t>
  </si>
  <si>
    <t>Bontási hulladék elszállítás</t>
  </si>
  <si>
    <t>71-013-0816570</t>
  </si>
  <si>
    <t>71-013-0819754</t>
  </si>
  <si>
    <t>71-013-0819810</t>
  </si>
  <si>
    <t>330620094505</t>
  </si>
  <si>
    <t>Áttörés vezetékek részére, helyreállítással, 0,1 m2/db méretig, tégla válaszfalban Kisméretű tömör tégla 250x120x65 mm I.o. Hf5-mc, falazó, cementes mészhabarcs</t>
  </si>
  <si>
    <t>330620094522</t>
  </si>
  <si>
    <t>Áttörés vezetékek részére, helyreállítással, 0,1 m2/db méretig, felmenő téglafalban, 25-38 cm vastagság között Kisméretű tömör tégla 250x120x65 mm I.o. Hf5-mc, falazó, cementes mészhabarcs</t>
  </si>
  <si>
    <t>Technológiai, vegyi, olajipari és szénhidrogén csőszerelési munkák</t>
  </si>
  <si>
    <t>Épületgépészeti csővezeték szerelése</t>
  </si>
  <si>
    <t>Épületgépészeti szerelvények és berendezések szerelése</t>
  </si>
  <si>
    <t>Homlokzati csőállvány állítása állványcsőből mint munkaállvány, szintenkénti pallóterítéssel, korláttal, lábdeszkával, kétlábas, 0,60-0,90 m padlószélességgel, munkapadló távolság 2,00 m, 2,00 kN/m˛terhelhetőséggel, állványépítés MSZ és alkalmazástechnikai kézikönyv szerint, 6,00 m munkapadló magasságig</t>
  </si>
  <si>
    <t>Válaszfal bontása, égetett agyag-kerámia termékekből, erősítő pillérrel vagy erősítő pillér nélkül falazva, kisméretű, mészhomok, magasított vagy nagyméretű téglából, 15 cm vastagságig, falazó, cementes mészhabarcsból falazva</t>
  </si>
  <si>
    <t>Válaszfal építése, égetett agyag-kerámia termékekből, nútféderes elemekből, 100 mm falvastagságban, 330x238x100 mm-es vagy 500x238x100 mm-es méretű válaszfallapból, falazó, meszes cementhabarcsba falazva POROTHERM 10 N+F válaszfallap, 500x238x100 mm,M 2,5 (Hf30-cm) falazó, meszes cementhabarcs</t>
  </si>
  <si>
    <t>Fóliaterítés és -felerősítés 10 cm-es átfedéssel TERRÁN MediFol TEC tetőfólia 120 g/m2</t>
  </si>
  <si>
    <t>Fa tetőszerkezetek bármely rendszerbenfaragott (fűrészelt) fából, 0,021-0,025 m3/m2 bedolgozott famennyiség között Fűrészelt gerenda 150x200-300x300 mm 3-6.5 m I.o.</t>
  </si>
  <si>
    <t>Tetőlécezés hornyolt cserépfedés alá Fenyő tetőléc 3-6,5 m 24x48 mm</t>
  </si>
  <si>
    <t>Deszkázás ereszdeszkázás gyalult, hornyolt deszkával, hajópadlóval</t>
  </si>
  <si>
    <t>Egyszeres fedés húzott, hornyolt tetőcserepekkel, 41-45° tetőhajlásszög között, minden második cserép rögzítésével TONDACH Hornyolt hódfarkú alapcserép 21x40 cm, engóbozott</t>
  </si>
  <si>
    <t>Hegesztett betonacél háló szerelése tartószerkezetbe Hegesztett acélháló; 5,10 x 2,15 m; 150 x 150 mm osztással Ř 8,00 / 8,00</t>
  </si>
  <si>
    <t>Vasbeton koszorú készítése,X0v(H), XC1, XC2, XC3 környezeti osztályú, kissé képlékeny vagy képlékeny konzisztenciájú betonból, kézi bedolgozással, vibrátoros tömörítéssel, 400 cm˛ keresztmetszetig C30/37 - XC3 képlékeny kavicsbeton keverék CEM 52,5 pc. Dçmax = 24 mm, m = 7,1 finomsági modulussal</t>
  </si>
  <si>
    <t>Teherhordó és kitöltő falazat bontása, égetett agyag-kerámia termékekből, kisméretű, mészhomok, magasított vagy nagyméretű téglából, bármilyen falvastagsággal, falazó, meszes cementhabarcsból</t>
  </si>
  <si>
    <t>Vékonyvakolat alapozók felhordása, kézi erővel weber G700 vékonyvakolat alapozó, Kód: G700</t>
  </si>
  <si>
    <t>Tapadóhíd képzése vízzel higított koncentrátummal weber H706 tapadóemulzió H, Kód: H706</t>
  </si>
  <si>
    <t>Műanyag kültéri nyílászárók, hőszigetelt, fokozott légzárású ablak elhelyezéseelőre kihagyott falnyílásba, tömítés nélkül (szerelvényezve, finombeállítással), 4,00 m kerület felett ötkamrás profil, kétszárnyú, középnyíló bukó-nyíló ACTUAL 5 kamrás SOLAR, műanyag középen nyíló bukó-nyíló ablak, kétszárnyú fehér, U=1,1 W/m2K hőszigetelt üvegezéssel 150 x 90 cm</t>
  </si>
  <si>
    <t>Falikút, kiöntő vagy mosóvályú elhelyezése és bekötése, falikút, szifon (bűzelzáró) és csaptelep nélkül, acéllemezből-, rozsdamentes lemezből vagy öntöttvasból Acéllemez falikút, kívül-belül fehér tűzzománcozott, rövid hátlapú</t>
  </si>
  <si>
    <t>820090969150</t>
  </si>
  <si>
    <t>Mosdó vagy mosómedence berendezés elhelyezése és bekötése, kifolyószelep, bűzelzáró és sarokszelep nélkül, falra szerelhető porcelán kivitelben (komplett) ALFÖLDI/BÁZIS porcelán mosdó, 60 cm, 3 csaplyukkal, fúrt, fehér, Kód: 4191 60</t>
  </si>
  <si>
    <t>820091724600</t>
  </si>
  <si>
    <t>Mosdó vagy mosómedence berendezés elhelyezése és bekötése, kifolyószelep, bűzelzáró és sarokszelep nélkül, falra szerelhető porcelán kivitelben (komplett) B&amp;K Porcelán mosdó mozgáskorlátozottak részére 675x575 mm (leeresztőszelep, szifon, tartókonzol nélkül), Cikkszám: TH400-I</t>
  </si>
  <si>
    <t>820090974531</t>
  </si>
  <si>
    <t>WC csésze elhelyezése és bekötése, öblítőtartály, sarokszelep, WC ülőke,  nyomógomb nélkül, porcelánból, alsókifolyású, mélyöblítésű kivitelben ALFÖLDI/BÁZIS porcelán mélyöblítésű WC csésze, 6 l alsó kifolyású, fehér, Kód: 4033 00 01</t>
  </si>
  <si>
    <t>820091724636</t>
  </si>
  <si>
    <t>WC csésze elhelyezése és bekötése, öblítőtartály, sarokszelep, WC ülőke,  nyomógomb nélkül, porcelánból, alsókifolyású, mélyöblítésű kivitelben B&amp;K Porcelán WC-kagyló mozgáskorlátozottak részére, padlón álló, alsó kifolyással, Cikkszám: TH420I</t>
  </si>
  <si>
    <t>820093553572</t>
  </si>
  <si>
    <t>WC-csésze kiegészítő szerelvényeinek elhelyezése, WC-ülőke Mozgássérült WC ülőke, fehér műanyag, fém WC zsanérral</t>
  </si>
  <si>
    <t>820090975020</t>
  </si>
  <si>
    <t>WC-csésze kiegészítő szerelvényeinek elhelyezése, WC-ülőke SOLINAR WC-ülőke, 8780 95 01, fehér</t>
  </si>
  <si>
    <t>820093553785</t>
  </si>
  <si>
    <t>WC öblítőtartály felszerelése és bekötése, falsík elé szerelhető, műanyag LIV Laguna falsík előtti öblítőtartály takarék leállítógombbal, fehér, Cikkszám: 196519</t>
  </si>
  <si>
    <t>820090975841</t>
  </si>
  <si>
    <t>Vizelde vagy piszoár berendezés elhelyezése, öblítőszelep, sarokszelep és bűzelzáró nélkül, porcelán, falra szerelhető vizelde ALFÖLDI/SAVAL porcelán vizelde (felső bekötésű, szifon nélkül), fehér, Kód: 7050 59</t>
  </si>
  <si>
    <t>820091669811</t>
  </si>
  <si>
    <t>Vizelde kiegészítő elemei, öblítőszelep, nyomógombos SCHELL BASIC falon kívüli vizeldeöblítő szelep, 1-6 l között állítható öblítési mennyiséggel, előszűrővel, automatikus kiegyenlítő furat tisztítóval, 0,8-5,0 bar víznyomás között, 1/2" króm fali csatlakozással, belső csatlakozással a csészéhez, króm</t>
  </si>
  <si>
    <t>820091669961</t>
  </si>
  <si>
    <t>Berendezési tárgyak szerelvényeinek felszerelése, sarokszelep szerelés SCHELL COMFORT szűrős sarokszelep 1/2"-3/8", mosható-Hostaform szűrőbetéttel, meghosszabbított fali csatlakozóval, roppantógyűrűs csavarzattal, zsírzókamrás felsőrésszel, dupla O gyűrűs tömítéssel, öntömítős csatlakozó menettel, króm</t>
  </si>
  <si>
    <t>820093241656</t>
  </si>
  <si>
    <t>Berendezési tárgyak szerelvényeinek felszerelése, fali kifolyószelep szerelés MOFÉM kifolyószelep, tömlővéggel, 1/2", dizájn kivitel, kód: 162-0035-17</t>
  </si>
  <si>
    <t>820092219301</t>
  </si>
  <si>
    <t>Csaptelepek és szerelvényeinek felszerelése, mosdócsaptelepek, álló illetve süllyesztett mosdócsaptelep Kludi LOGO NEO mosdócsaptelep, kerámiabetét, hőfokkorlátozó, ECO perlátor, lefolyógarnitúra, 9 l/perc, R: 372810575</t>
  </si>
  <si>
    <t>820093243375</t>
  </si>
  <si>
    <t>Csaptelepek és szerelvényeinek felszerelése, orvosi és speciális csaptelepek, mosdócsaptelep MOFÉM TREND PLUS orvosi mosdó csaptelep, fém leeresztő szeleppel, 5 l/perc Eco perlátorral, kód: 159-1501-00</t>
  </si>
  <si>
    <t>820092659151</t>
  </si>
  <si>
    <t>Mennyezeti lámpatest elhelyezése előre elkészített tartószerkezetre, fénycsöves kivitelben T5 fénycsöves elektronikával szerelt (A energia osztályú), káprázáskorlátozott (V, parabola tükrös) E-FAMILY (HOLUX) E-DELUX-T5 228 mennyezeti lpt, alu. dupla par. tükörrel, elektronikus előtéttel, 2x28W / G5 fénycsőhöz (T5), IP20 Csz:1-25-15-0177</t>
  </si>
  <si>
    <t>Mennyezeti lámpatest elhelyezése előre elkészített tartószerkezetre, fénycsöves kivitelben T5 fénycsöves elektronikával szerelt (A energia osztályú), aszimmetrikus tükrös RIDI (HOLUX) ALE W 128/54, 1x28/54W T5 fénycsöves (G5) sorolható falmosó lámpatest, matt alumínium parabola tükörrel, IP20, Csz:0621854</t>
  </si>
  <si>
    <t>Falon kívüli, vízmentes kültérilámpák elhelyezése LED-es kivitelben V-TAC (HOLUX) VT-8007; 12W / 840lm LED-es burás lámpatest, semlegesfehér (4500K), kerek, fekete, IP66 Csz:4970</t>
  </si>
  <si>
    <t>Akkumulátoros vészvilágítási lámpatestekelhelyezése, saját akkumlátoros, készenléti üzemű, falonkívüli kivitelben, fénycsöves LEGRAND G 5 akkumulátoros vész-világítási lámpatest, készenléti, 210 Lumen, 1 óra , 8 W fénycsöves, IP 42, R: 061731</t>
  </si>
  <si>
    <t>Villámhárító levezető szerelése,előre elkészített tartószerkezetre, sodronyból, kör- vagy laposacélból,épületszerkezeten kívül, tartóra szerelve, 60 mm˛-ig ACSR szabadvezeték sodrony acél-alumínium 50 mm2</t>
  </si>
  <si>
    <t>Villámhárító felfogóvezető szerelése,előre elkészített tartószerkezetre,sodronyból, kör- vagy laposacélból, meredek tetőn, tartóra szerelve, 60 mm˛-ig OBO alumínium körvezető, fúrógéppel egyengethető, 8 mm, RD 8/Alu-T, R.sz.: 5021294</t>
  </si>
  <si>
    <t>Bádogszegély bekötő bilincs</t>
  </si>
  <si>
    <t>Villám- és érintésvédelmi hálózat tartozékainak szerelése, földelő rúd vagy cső, 4 m hosszúságig OBO keresztföldelő, 2 m hosszú, 50x50 mm, köracél csatlakozóval, R.sz.: 5003024 és 5304105</t>
  </si>
  <si>
    <t>Villám- és érintésvédelmi hálózat tartozékainak szerelése, mérési hely kialakítása (vizsgáló összekötő) Horganyzott sodronykötélből készült levezetőhöz, névleges átmérő 8 mm</t>
  </si>
  <si>
    <t>Villámvédelmi hálózat tartószerkezeteinek szerelése, levezető téglaszerkezetbe rögzített bilinccsel Tartó 6-12 mm átmérőjű vezetőhöz falfelületre</t>
  </si>
  <si>
    <t>Villámvédelmi hálózat tartószerkezeteinek szerelése, cserép alá akasztható bilinccsel OBO vezetéktartó cserépfedésű tetőhöz, 8/10 mm körvezetőhöz, 280 mm hosszú, R.sz.: 5215587</t>
  </si>
  <si>
    <t>Villámvédelmi hálózat tartószerkezeteinek szerelése, kúpcserépre rögzíthető bilinccsel OBO vezetéktartó kúpcseréphez, 8/10 mm körvezetőhöz, R.sz.: 5202515</t>
  </si>
  <si>
    <t>Általános épületgépészeti szerelés</t>
  </si>
  <si>
    <t>Ivóvíz vezeték, Ötrétegű cső szerelése, PE-Xa/Al/PE-HD anyagból, toldóhüvelyes kötésekkel, cső elhelyezése csőidomok nélkül, szakaszos nyomáspróbával, falhoronyba vagy padlószerkezetbe szerelve (horonyvésés külön tételben), DN 20 REHAU univerzális RAUTITAN stabil cső, ötrétegű, 25x3,7 mm, tekercs, 130141</t>
  </si>
  <si>
    <t>PVC lefolyóvezeték szerelése, tokos, gumigyűrűs kötésekkel, cső elhelyezése csőidomokkal, szakaszos tömörségi próbával, horonyba vagy padlócsatornába, DN 50 PIPELIFE PVC-U tokos lefolyócső 50x1,8x1000 mm, KAEM050/1M</t>
  </si>
  <si>
    <t>PVC lefolyóvezeték szerelése, tokos, gumigyűrűs kötésekkel, cső elhelyezése csőidomokkal, szakaszos tömörségi próbával, horonyba vagy padlócsatornába, DN 65 PIPELIFE PVC-U tokos lefolyócső 63x1,9x1000 mm, KAEM063/1M</t>
  </si>
  <si>
    <t>Szigetelt vezeték elhelyezése védőcsőbe húzvavagy vezetékcsatornába fektetve, rézvezetővel, leágazó kötésekkel, szigetelés ellenállás méréssel,a szerelvényekhez csatlakozó vezetékvégek bekötése nélkül, keresztmetszet: 4-6 mm˛ H07V-K 450/750V 1x 6 mm2, hajlékony rézvezetővel (Mkh)</t>
  </si>
  <si>
    <t>Sorszám</t>
  </si>
  <si>
    <t>Tétel megnevezés</t>
  </si>
  <si>
    <t>Anyag egységár</t>
  </si>
  <si>
    <t>Díj egységre</t>
  </si>
  <si>
    <t>Anyag összesen</t>
  </si>
  <si>
    <t>Díj összesen</t>
  </si>
  <si>
    <t>Egység</t>
  </si>
  <si>
    <t>Mennyiség</t>
  </si>
  <si>
    <t>db</t>
  </si>
  <si>
    <r>
      <t>m</t>
    </r>
    <r>
      <rPr>
        <b/>
        <vertAlign val="superscript"/>
        <sz val="10"/>
        <rFont val="Arial Narrow"/>
        <family val="2"/>
        <charset val="238"/>
      </rPr>
      <t>2</t>
    </r>
  </si>
  <si>
    <r>
      <t>m</t>
    </r>
    <r>
      <rPr>
        <vertAlign val="superscript"/>
        <sz val="10"/>
        <rFont val="Arial Narrow"/>
        <family val="2"/>
        <charset val="238"/>
      </rPr>
      <t>2</t>
    </r>
  </si>
  <si>
    <r>
      <t>m</t>
    </r>
    <r>
      <rPr>
        <vertAlign val="superscript"/>
        <sz val="10"/>
        <rFont val="Arial Narrow"/>
        <family val="2"/>
        <charset val="238"/>
      </rPr>
      <t>3</t>
    </r>
  </si>
  <si>
    <t>t</t>
  </si>
  <si>
    <t>m</t>
  </si>
  <si>
    <t>klt</t>
  </si>
  <si>
    <t>ktg</t>
  </si>
  <si>
    <t>21-011-0016406</t>
  </si>
  <si>
    <t>Fejtett föld felrakása szállítóeszközre, géppel, talajosztály I-IV.</t>
  </si>
  <si>
    <t>21-003-0015022 </t>
  </si>
  <si>
    <t>Munkagödör földkiemelése épületek és műtárgyakhelyén bármely konzisztenciájú, I-IV. oszt. talajban, gépi erővel, kiegészítő kézi munkával, alapterület: 250,0 m2 felett, bármely mélységnél</t>
  </si>
  <si>
    <t>21-011-0016440</t>
  </si>
  <si>
    <t>Fejtett föld tolása és elteregetése, I-IV. osztályú talajban, 50,1-100 m távolság között</t>
  </si>
  <si>
    <t>Betonacél helyszíni szerelése függőleges vagy vízszintes tartószerkezetbe, bordás betonacélból, 6-10 mm átmérő között FERALPI hidegen húzott bordás betonacél, 6 m-es szálban, BHB55.50 8 mm</t>
  </si>
  <si>
    <t>Sík vagy alulbordás vasbeton lemez készítése, 15°-os hajlásszögig,X0v(H), XC1, XC2, XC3 környezeti osztályú,kissé képlékeny vagy képlékeny konzisztenciájú betonból, kézi erővel, vibrátoros tömörítéssel, 12 cm vastagságig C16/20 - X0v(H) képlékeny kavicsbeton keverék CEM 32,5 pc. Dçmax = 16 mm, m = 6,6 finomsági modulussal hátsó új rész</t>
  </si>
  <si>
    <t>Sík vagy alulbordás vasbeton lemez készítése, 15°-os hajlásszögig,X0v(H), XC1, XC2, XC3 környezeti osztályú,kissé képlékeny vagy képlékeny konzisztenciájú betonból, kézi erővel, vibrátoros tömörítéssel, 12 cm vastagságig C16/20 - X0v(H) képlékeny kavicsbeton keverék CEM 32,5 pc. Dçmax = 16 mm, m = 6,6 finomsági modulussal padlófűtés felett teljes épület</t>
  </si>
  <si>
    <t>Előregyártott azonnal terhelhető nyílásáthidaló elhelyezése (válaszfal áthidalók is), tartószerkezetre, csomóponti kötés nélkül,falazat szélességű áthidaló elemekből vagy több elem egymás mellé sorolásával, a teherhordó falváll előkészítésével, kiegészítő hőszigetelés elhelyezése nélkül, 0,10 t/db tömegig, égetett agyag-kerámia köpenyes nyílásáthidaló LEIER MÁTRATHERM nyílásáthidaló égetett kerámia köpenyelemmel, 150 cm</t>
  </si>
  <si>
    <t>32-002-0071230</t>
  </si>
  <si>
    <t>Előregyártott azonnal terhelhető nyílásáthidaló elhelyezése (válaszfal áthidalók is), tartószerkezetre, csomóponti kötés nélkül,falazat szélességű áthidaló elemekből vagy több elem egymás mellé sorolásával, a teherhordó falváll előkészítésével, kiegészítő hőszigetelés elhelyezése nélkül, 0,10 t/db tömegig, égetett agyag-kerámia köpenyes nyílásáthidaló LEIER MÁTRATHERM nyílásáthidaló égetett kerámia köpenyelemmel, 200 cm</t>
  </si>
  <si>
    <t>33-011-3281206</t>
  </si>
  <si>
    <t>Válaszfal építése, mészhomok válaszfalelemekből, 100 mm falvastagságban, 333x199x100 mm-es méretű horony-eresztékes falazóelemből (fugavastagság 10 mm), falazó, meszes cementhabarcsba falazva XELLA Silka-HMLF 100 NF jelű horony-eresztékes mészhomok válaszfalelem, 333x249x100 mm méretű elemekből, M 2,5 (Hf30-cm), falazó, meszes cementhabarccsal</t>
  </si>
  <si>
    <t>33-091-0095486</t>
  </si>
</sst>
</file>

<file path=xl/styles.xml><?xml version="1.0" encoding="utf-8"?>
<styleSheet xmlns="http://schemas.openxmlformats.org/spreadsheetml/2006/main">
  <numFmts count="2">
    <numFmt numFmtId="44" formatCode="_-* #,##0.00\ &quot;Ft&quot;_-;\-* #,##0.00\ &quot;Ft&quot;_-;_-* &quot;-&quot;??\ &quot;Ft&quot;_-;_-@_-"/>
    <numFmt numFmtId="164" formatCode="#,##0\ &quot;Ft&quot;"/>
  </numFmts>
  <fonts count="19">
    <font>
      <sz val="10"/>
      <name val="Arial CE"/>
      <charset val="238"/>
    </font>
    <font>
      <sz val="10"/>
      <name val="Times New Roman"/>
      <family val="1"/>
      <charset val="238"/>
    </font>
    <font>
      <sz val="10"/>
      <name val="Calibri"/>
      <family val="2"/>
      <charset val="238"/>
    </font>
    <font>
      <b/>
      <sz val="10"/>
      <name val="Calibri"/>
      <family val="2"/>
      <charset val="238"/>
    </font>
    <font>
      <sz val="10"/>
      <name val="Arial"/>
      <family val="2"/>
      <charset val="238"/>
    </font>
    <font>
      <sz val="8"/>
      <name val="Arial CE"/>
      <charset val="238"/>
    </font>
    <font>
      <b/>
      <sz val="12"/>
      <name val="Arial Narrow"/>
      <family val="2"/>
      <charset val="238"/>
    </font>
    <font>
      <sz val="12"/>
      <name val="Arial Narrow"/>
      <family val="2"/>
      <charset val="238"/>
    </font>
    <font>
      <sz val="10"/>
      <name val="Arial Narrow"/>
      <family val="2"/>
      <charset val="238"/>
    </font>
    <font>
      <b/>
      <sz val="10"/>
      <name val="Arial Narrow"/>
      <family val="2"/>
      <charset val="238"/>
    </font>
    <font>
      <vertAlign val="superscript"/>
      <sz val="10"/>
      <name val="Arial Narrow"/>
      <family val="2"/>
      <charset val="238"/>
    </font>
    <font>
      <b/>
      <u/>
      <sz val="12"/>
      <name val="Arial Narrow"/>
      <family val="2"/>
      <charset val="238"/>
    </font>
    <font>
      <b/>
      <vertAlign val="superscript"/>
      <sz val="10"/>
      <name val="Arial Narrow"/>
      <family val="2"/>
      <charset val="238"/>
    </font>
    <font>
      <b/>
      <sz val="10"/>
      <name val="Book Antiqua"/>
      <family val="1"/>
      <charset val="238"/>
    </font>
    <font>
      <b/>
      <sz val="14"/>
      <name val="Arial Narrow"/>
      <family val="2"/>
      <charset val="238"/>
    </font>
    <font>
      <sz val="14"/>
      <color indexed="8"/>
      <name val="Arial Narrow"/>
      <family val="2"/>
      <charset val="238"/>
    </font>
    <font>
      <b/>
      <sz val="14"/>
      <color indexed="8"/>
      <name val="Arial Narrow"/>
      <family val="2"/>
      <charset val="238"/>
    </font>
    <font>
      <sz val="11"/>
      <color theme="1"/>
      <name val="Calibri"/>
      <family val="2"/>
      <charset val="238"/>
      <scheme val="minor"/>
    </font>
    <font>
      <sz val="11"/>
      <color rgb="FF006100"/>
      <name val="Calibri"/>
      <family val="2"/>
      <charset val="238"/>
    </font>
  </fonts>
  <fills count="5">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rgb="FFC6EFCE"/>
        <bgColor rgb="FFCCFFFF"/>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8">
    <xf numFmtId="0" fontId="0" fillId="0" borderId="0"/>
    <xf numFmtId="0" fontId="4" fillId="0" borderId="0"/>
    <xf numFmtId="0" fontId="17" fillId="0" borderId="0"/>
    <xf numFmtId="0" fontId="17" fillId="0" borderId="0"/>
    <xf numFmtId="0" fontId="17" fillId="0" borderId="0"/>
    <xf numFmtId="0" fontId="1" fillId="0" borderId="0"/>
    <xf numFmtId="44" fontId="4" fillId="0" borderId="0" applyFont="0" applyFill="0" applyBorder="0" applyAlignment="0" applyProtection="0"/>
    <xf numFmtId="0" fontId="18" fillId="4" borderId="0"/>
  </cellStyleXfs>
  <cellXfs count="56">
    <xf numFmtId="0" fontId="0" fillId="0" borderId="0" xfId="0"/>
    <xf numFmtId="0" fontId="2" fillId="0" borderId="0" xfId="5" applyFont="1" applyAlignment="1">
      <alignment vertical="top" wrapText="1"/>
    </xf>
    <xf numFmtId="164" fontId="2" fillId="0" borderId="0" xfId="7" applyNumberFormat="1" applyFont="1" applyFill="1" applyBorder="1" applyAlignment="1">
      <alignment horizontal="right" vertical="top" wrapText="1"/>
    </xf>
    <xf numFmtId="0" fontId="2" fillId="0" borderId="0" xfId="5" applyFont="1" applyFill="1" applyAlignment="1">
      <alignment vertical="top" wrapText="1"/>
    </xf>
    <xf numFmtId="0" fontId="2" fillId="0" borderId="1" xfId="5" applyFont="1" applyBorder="1" applyAlignment="1">
      <alignment vertical="top" wrapText="1"/>
    </xf>
    <xf numFmtId="2" fontId="3" fillId="0" borderId="1" xfId="5" applyNumberFormat="1" applyFont="1" applyBorder="1" applyAlignment="1">
      <alignment horizontal="center" vertical="top" wrapText="1"/>
    </xf>
    <xf numFmtId="2" fontId="3" fillId="0" borderId="0" xfId="7" applyNumberFormat="1" applyFont="1" applyFill="1" applyBorder="1" applyAlignment="1">
      <alignment horizontal="center" vertical="top" wrapText="1"/>
    </xf>
    <xf numFmtId="2" fontId="3" fillId="0" borderId="0" xfId="5" applyNumberFormat="1" applyFont="1" applyAlignment="1">
      <alignment horizontal="center" vertical="top" wrapText="1"/>
    </xf>
    <xf numFmtId="0" fontId="9" fillId="2" borderId="1" xfId="5" applyFont="1" applyFill="1" applyBorder="1" applyAlignment="1">
      <alignment horizontal="center" vertical="top" wrapText="1"/>
    </xf>
    <xf numFmtId="2" fontId="9" fillId="2" borderId="1" xfId="5" applyNumberFormat="1" applyFont="1" applyFill="1" applyBorder="1" applyAlignment="1">
      <alignment horizontal="center" vertical="top"/>
    </xf>
    <xf numFmtId="0" fontId="9" fillId="3" borderId="1" xfId="5" applyFont="1" applyFill="1" applyBorder="1" applyAlignment="1">
      <alignment vertical="top" wrapText="1"/>
    </xf>
    <xf numFmtId="0" fontId="9" fillId="3" borderId="1" xfId="5" applyFont="1" applyFill="1" applyBorder="1" applyAlignment="1">
      <alignment horizontal="justify" vertical="top" wrapText="1"/>
    </xf>
    <xf numFmtId="2" fontId="9" fillId="3" borderId="1" xfId="5" applyNumberFormat="1" applyFont="1" applyFill="1" applyBorder="1" applyAlignment="1">
      <alignment horizontal="center" vertical="top" wrapText="1"/>
    </xf>
    <xf numFmtId="164" fontId="9" fillId="3" borderId="1" xfId="5" applyNumberFormat="1" applyFont="1" applyFill="1" applyBorder="1" applyAlignment="1">
      <alignment vertical="top" wrapText="1"/>
    </xf>
    <xf numFmtId="0" fontId="8" fillId="0" borderId="1" xfId="7" applyFont="1" applyFill="1" applyBorder="1" applyAlignment="1">
      <alignment horizontal="left" vertical="top" wrapText="1"/>
    </xf>
    <xf numFmtId="0" fontId="8" fillId="0" borderId="1" xfId="7" applyFont="1" applyFill="1" applyBorder="1" applyAlignment="1">
      <alignment horizontal="justify" vertical="top" wrapText="1"/>
    </xf>
    <xf numFmtId="164" fontId="8" fillId="0" borderId="1" xfId="7" applyNumberFormat="1" applyFont="1" applyFill="1" applyBorder="1" applyAlignment="1">
      <alignment horizontal="right" vertical="top" wrapText="1"/>
    </xf>
    <xf numFmtId="164" fontId="8" fillId="0" borderId="1" xfId="5" applyNumberFormat="1" applyFont="1" applyBorder="1" applyAlignment="1">
      <alignment vertical="top" wrapText="1"/>
    </xf>
    <xf numFmtId="2" fontId="8" fillId="0" borderId="1" xfId="7" applyNumberFormat="1" applyFont="1" applyFill="1" applyBorder="1" applyAlignment="1">
      <alignment horizontal="center" vertical="top" wrapText="1"/>
    </xf>
    <xf numFmtId="0" fontId="9" fillId="0" borderId="1" xfId="5" applyFont="1" applyFill="1" applyBorder="1" applyAlignment="1">
      <alignment horizontal="left" vertical="top" wrapText="1"/>
    </xf>
    <xf numFmtId="0" fontId="9" fillId="0" borderId="1" xfId="5" applyFont="1" applyFill="1" applyBorder="1" applyAlignment="1">
      <alignment horizontal="justify" vertical="top" wrapText="1"/>
    </xf>
    <xf numFmtId="3" fontId="11" fillId="2" borderId="1" xfId="7" applyNumberFormat="1" applyFont="1" applyFill="1" applyBorder="1" applyAlignment="1">
      <alignment horizontal="center" vertical="top" wrapText="1"/>
    </xf>
    <xf numFmtId="0" fontId="11" fillId="2" borderId="1" xfId="5" applyFont="1" applyFill="1" applyBorder="1" applyAlignment="1">
      <alignment horizontal="justify" vertical="top" wrapText="1"/>
    </xf>
    <xf numFmtId="2" fontId="11" fillId="2" borderId="1" xfId="0" applyNumberFormat="1" applyFont="1" applyFill="1" applyBorder="1" applyAlignment="1">
      <alignment horizontal="center" vertical="top" wrapText="1"/>
    </xf>
    <xf numFmtId="164" fontId="11" fillId="2" borderId="1" xfId="5" applyNumberFormat="1" applyFont="1" applyFill="1" applyBorder="1" applyAlignment="1">
      <alignment vertical="top" wrapText="1"/>
    </xf>
    <xf numFmtId="0" fontId="8" fillId="0" borderId="1" xfId="5" applyFont="1" applyBorder="1" applyAlignment="1">
      <alignment vertical="top" wrapText="1"/>
    </xf>
    <xf numFmtId="2" fontId="9" fillId="0" borderId="1" xfId="5" applyNumberFormat="1" applyFont="1" applyBorder="1" applyAlignment="1">
      <alignment horizontal="center" vertical="top" wrapText="1"/>
    </xf>
    <xf numFmtId="0" fontId="8" fillId="0" borderId="1" xfId="7" applyFont="1" applyFill="1" applyBorder="1" applyAlignment="1">
      <alignment horizontal="center" vertical="top" wrapText="1"/>
    </xf>
    <xf numFmtId="0" fontId="9" fillId="0" borderId="1" xfId="5" applyFont="1" applyBorder="1" applyAlignment="1">
      <alignment horizontal="justify" vertical="top" wrapText="1"/>
    </xf>
    <xf numFmtId="0" fontId="9" fillId="0" borderId="1" xfId="5" applyFont="1" applyBorder="1" applyAlignment="1">
      <alignment vertical="top" wrapText="1"/>
    </xf>
    <xf numFmtId="0" fontId="9" fillId="0" borderId="1" xfId="5" applyFont="1" applyFill="1" applyBorder="1" applyAlignment="1">
      <alignment vertical="top" wrapText="1"/>
    </xf>
    <xf numFmtId="0" fontId="13" fillId="3" borderId="1" xfId="5" applyFont="1" applyFill="1" applyBorder="1" applyAlignment="1">
      <alignment vertical="top" wrapText="1"/>
    </xf>
    <xf numFmtId="0" fontId="13" fillId="0" borderId="1" xfId="5" applyFont="1" applyFill="1" applyBorder="1" applyAlignment="1">
      <alignment horizontal="left" vertical="top" wrapText="1"/>
    </xf>
    <xf numFmtId="164" fontId="13" fillId="3" borderId="1" xfId="5" applyNumberFormat="1" applyFont="1" applyFill="1" applyBorder="1" applyAlignment="1">
      <alignment horizontal="center" vertical="top" wrapText="1"/>
    </xf>
    <xf numFmtId="0" fontId="13" fillId="3" borderId="1" xfId="5" applyNumberFormat="1" applyFont="1" applyFill="1" applyBorder="1" applyAlignment="1">
      <alignment horizontal="center" vertical="top" wrapText="1"/>
    </xf>
    <xf numFmtId="0" fontId="14" fillId="0" borderId="2" xfId="0" applyFont="1" applyBorder="1"/>
    <xf numFmtId="0" fontId="15" fillId="0" borderId="3" xfId="0" applyFont="1" applyBorder="1"/>
    <xf numFmtId="3" fontId="14" fillId="0" borderId="4" xfId="0" applyNumberFormat="1" applyFont="1" applyBorder="1" applyAlignment="1"/>
    <xf numFmtId="0" fontId="16" fillId="0" borderId="4" xfId="0" applyFont="1" applyBorder="1" applyAlignment="1"/>
    <xf numFmtId="9" fontId="15" fillId="0" borderId="3" xfId="0" applyNumberFormat="1" applyFont="1" applyFill="1" applyBorder="1"/>
    <xf numFmtId="164" fontId="9" fillId="2" borderId="1" xfId="5" applyNumberFormat="1" applyFont="1" applyFill="1" applyBorder="1" applyAlignment="1">
      <alignment horizontal="right" vertical="top"/>
    </xf>
    <xf numFmtId="164" fontId="9" fillId="3" borderId="1" xfId="5" applyNumberFormat="1" applyFont="1" applyFill="1" applyBorder="1" applyAlignment="1">
      <alignment horizontal="right" vertical="top" wrapText="1"/>
    </xf>
    <xf numFmtId="164" fontId="11" fillId="2" borderId="1" xfId="0" applyNumberFormat="1" applyFont="1" applyFill="1" applyBorder="1" applyAlignment="1">
      <alignment horizontal="right" vertical="top" wrapText="1"/>
    </xf>
    <xf numFmtId="164" fontId="3" fillId="0" borderId="1" xfId="5" applyNumberFormat="1" applyFont="1" applyBorder="1" applyAlignment="1">
      <alignment horizontal="right" vertical="top" wrapText="1"/>
    </xf>
    <xf numFmtId="164" fontId="3" fillId="0" borderId="0" xfId="7" applyNumberFormat="1" applyFont="1" applyFill="1" applyBorder="1" applyAlignment="1">
      <alignment horizontal="right" vertical="top" wrapText="1"/>
    </xf>
    <xf numFmtId="164" fontId="3" fillId="0" borderId="0" xfId="5" applyNumberFormat="1" applyFont="1" applyAlignment="1">
      <alignment horizontal="right" vertical="top" wrapText="1"/>
    </xf>
    <xf numFmtId="0" fontId="9" fillId="0" borderId="1" xfId="7" applyFont="1" applyFill="1" applyBorder="1" applyAlignment="1">
      <alignment horizontal="left" vertical="top" wrapText="1"/>
    </xf>
    <xf numFmtId="0" fontId="9" fillId="0" borderId="1" xfId="7" applyFont="1" applyFill="1" applyBorder="1" applyAlignment="1">
      <alignment horizontal="justify" vertical="top" wrapText="1"/>
    </xf>
    <xf numFmtId="0" fontId="9" fillId="0" borderId="0" xfId="0" applyFont="1" applyAlignment="1">
      <alignment horizontal="left" vertical="top"/>
    </xf>
    <xf numFmtId="2" fontId="9" fillId="0" borderId="1" xfId="7" applyNumberFormat="1" applyFont="1" applyFill="1" applyBorder="1" applyAlignment="1">
      <alignment horizontal="center" vertical="top" wrapText="1"/>
    </xf>
    <xf numFmtId="0" fontId="9" fillId="0" borderId="0" xfId="0" applyFont="1" applyAlignment="1">
      <alignment wrapText="1"/>
    </xf>
    <xf numFmtId="0" fontId="14" fillId="0" borderId="5" xfId="5" applyFont="1" applyBorder="1" applyAlignment="1">
      <alignment horizontal="center" vertical="top" wrapText="1"/>
    </xf>
    <xf numFmtId="0" fontId="6" fillId="2" borderId="1" xfId="5" applyFont="1" applyFill="1" applyBorder="1" applyAlignment="1">
      <alignment horizontal="left" vertical="top" wrapText="1"/>
    </xf>
    <xf numFmtId="0" fontId="6" fillId="2" borderId="1" xfId="5" applyFont="1" applyFill="1" applyBorder="1" applyAlignment="1">
      <alignment horizontal="left" vertical="top"/>
    </xf>
    <xf numFmtId="3" fontId="14" fillId="0" borderId="3" xfId="0" applyNumberFormat="1" applyFont="1" applyBorder="1" applyAlignment="1">
      <alignment horizontal="right"/>
    </xf>
    <xf numFmtId="3" fontId="16" fillId="0" borderId="3" xfId="0" applyNumberFormat="1" applyFont="1" applyBorder="1" applyAlignment="1">
      <alignment horizontal="right"/>
    </xf>
  </cellXfs>
  <cellStyles count="8">
    <cellStyle name="Normál" xfId="0" builtinId="0"/>
    <cellStyle name="Normál 2" xfId="1"/>
    <cellStyle name="Normál 3" xfId="2"/>
    <cellStyle name="Normál 4" xfId="3"/>
    <cellStyle name="Normál 4 2" xfId="4"/>
    <cellStyle name="Normál_SPAR rakodóudvar bővítés_20041022_eredeti" xfId="5"/>
    <cellStyle name="Pénznem 2" xfId="6"/>
    <cellStyle name="TableStyleLight1" xfId="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193;raj&#225;nlati%20program%20V3_1\&#193;rlista%20t&#246;rzs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05%20Fejleszt&#233;s\fejleszt&#233;s_2007_&#225;llattart&#243;%20telepek\kivitelez&#337;i%20aj&#225;nlatok\stallprofi\njanos\aj&#225;nlat_20070728_2x11000m3%20t&#243;%20(HDPE%20f&#243;li&#225;v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Árlista törzs"/>
      <sheetName val="besorolás"/>
    </sheetNames>
    <sheetDataSet>
      <sheetData sheetId="0" refreshError="1"/>
      <sheetData sheetId="1" refreshError="1">
        <row r="2">
          <cell r="F2">
            <v>285</v>
          </cell>
          <cell r="G2">
            <v>2750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Levél (hígtrágya tó)"/>
      <sheetName val="rejtett"/>
      <sheetName val="2x11.000m3 tó"/>
      <sheetName val="4db akna gépészete"/>
    </sheetNames>
    <sheetDataSet>
      <sheetData sheetId="0"/>
      <sheetData sheetId="1">
        <row r="4">
          <cell r="G4" t="b">
            <v>0</v>
          </cell>
        </row>
        <row r="6">
          <cell r="G6" t="b">
            <v>0</v>
          </cell>
        </row>
      </sheetData>
      <sheetData sheetId="2"/>
      <sheetData sheetId="3"/>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C000"/>
    <pageSetUpPr fitToPage="1"/>
  </sheetPr>
  <dimension ref="A1:I280"/>
  <sheetViews>
    <sheetView tabSelected="1" view="pageBreakPreview" zoomScale="115" zoomScaleNormal="110" zoomScaleSheetLayoutView="115" workbookViewId="0">
      <selection activeCell="F6" sqref="F6"/>
    </sheetView>
  </sheetViews>
  <sheetFormatPr defaultColWidth="8" defaultRowHeight="12.75"/>
  <cols>
    <col min="1" max="1" width="8" style="1"/>
    <col min="2" max="2" width="15" style="1" bestFit="1" customWidth="1"/>
    <col min="3" max="3" width="42.5703125" style="1" customWidth="1"/>
    <col min="4" max="4" width="14.28515625" style="7" bestFit="1" customWidth="1"/>
    <col min="5" max="5" width="8.42578125" style="7" customWidth="1"/>
    <col min="6" max="7" width="14.28515625" style="7" customWidth="1"/>
    <col min="8" max="8" width="14.28515625" style="45" customWidth="1"/>
    <col min="9" max="9" width="15" style="1" bestFit="1" customWidth="1"/>
    <col min="10" max="16384" width="8" style="1"/>
  </cols>
  <sheetData>
    <row r="1" spans="1:9" ht="18">
      <c r="A1" s="51" t="s">
        <v>62</v>
      </c>
      <c r="B1" s="51"/>
      <c r="C1" s="51"/>
      <c r="D1" s="51"/>
      <c r="E1" s="51"/>
      <c r="F1" s="51"/>
      <c r="G1" s="51"/>
      <c r="H1" s="51"/>
      <c r="I1" s="51"/>
    </row>
    <row r="2" spans="1:9" ht="47.25" customHeight="1">
      <c r="A2" s="52" t="s">
        <v>63</v>
      </c>
      <c r="B2" s="52"/>
      <c r="C2" s="53"/>
      <c r="D2" s="53"/>
      <c r="E2" s="53"/>
      <c r="F2" s="53"/>
      <c r="G2" s="53"/>
      <c r="H2" s="53"/>
      <c r="I2" s="53"/>
    </row>
    <row r="3" spans="1:9" ht="37.5" customHeight="1">
      <c r="A3" s="8" t="s">
        <v>446</v>
      </c>
      <c r="B3" s="8" t="s">
        <v>308</v>
      </c>
      <c r="C3" s="8" t="s">
        <v>447</v>
      </c>
      <c r="D3" s="9" t="s">
        <v>453</v>
      </c>
      <c r="E3" s="9" t="s">
        <v>452</v>
      </c>
      <c r="F3" s="9" t="s">
        <v>448</v>
      </c>
      <c r="G3" s="9" t="s">
        <v>449</v>
      </c>
      <c r="H3" s="40" t="s">
        <v>450</v>
      </c>
      <c r="I3" s="9" t="s">
        <v>451</v>
      </c>
    </row>
    <row r="4" spans="1:9">
      <c r="A4" s="10"/>
      <c r="B4" s="10">
        <v>12</v>
      </c>
      <c r="C4" s="11" t="s">
        <v>307</v>
      </c>
      <c r="D4" s="12"/>
      <c r="E4" s="12"/>
      <c r="F4" s="12"/>
      <c r="G4" s="12"/>
      <c r="H4" s="41"/>
      <c r="I4" s="13"/>
    </row>
    <row r="5" spans="1:9" ht="25.5">
      <c r="A5" s="14">
        <v>1</v>
      </c>
      <c r="B5" s="14" t="s">
        <v>306</v>
      </c>
      <c r="C5" s="15" t="s">
        <v>305</v>
      </c>
      <c r="D5" s="18">
        <v>3</v>
      </c>
      <c r="E5" s="18" t="s">
        <v>454</v>
      </c>
      <c r="F5" s="16">
        <v>15000</v>
      </c>
      <c r="G5" s="16">
        <v>0</v>
      </c>
      <c r="H5" s="16">
        <f>D5*F5</f>
        <v>45000</v>
      </c>
      <c r="I5" s="17">
        <f>D5*G5</f>
        <v>0</v>
      </c>
    </row>
    <row r="6" spans="1:9">
      <c r="A6" s="19"/>
      <c r="B6" s="19"/>
      <c r="C6" s="20" t="s">
        <v>82</v>
      </c>
      <c r="D6" s="12"/>
      <c r="E6" s="12"/>
      <c r="F6" s="12"/>
      <c r="G6" s="12"/>
      <c r="H6" s="41">
        <f>SUM(H5)</f>
        <v>45000</v>
      </c>
      <c r="I6" s="13">
        <f>SUM(I5:I5)</f>
        <v>0</v>
      </c>
    </row>
    <row r="7" spans="1:9">
      <c r="A7" s="10"/>
      <c r="B7" s="10">
        <v>15</v>
      </c>
      <c r="C7" s="11" t="s">
        <v>304</v>
      </c>
      <c r="D7" s="12"/>
      <c r="E7" s="12"/>
      <c r="F7" s="12"/>
      <c r="G7" s="12"/>
      <c r="H7" s="41"/>
      <c r="I7" s="13"/>
    </row>
    <row r="8" spans="1:9" ht="25.5">
      <c r="A8" s="14">
        <v>2</v>
      </c>
      <c r="B8" s="14" t="s">
        <v>188</v>
      </c>
      <c r="C8" s="15" t="s">
        <v>184</v>
      </c>
      <c r="D8" s="18">
        <v>33</v>
      </c>
      <c r="E8" s="18" t="s">
        <v>455</v>
      </c>
      <c r="F8" s="16">
        <v>390</v>
      </c>
      <c r="G8" s="16">
        <v>2599</v>
      </c>
      <c r="H8" s="16">
        <f>D8*F8</f>
        <v>12870</v>
      </c>
      <c r="I8" s="17">
        <f>D8*G8</f>
        <v>85767</v>
      </c>
    </row>
    <row r="9" spans="1:9" ht="84.75" customHeight="1">
      <c r="A9" s="14">
        <v>3</v>
      </c>
      <c r="B9" s="14" t="s">
        <v>309</v>
      </c>
      <c r="C9" s="15" t="s">
        <v>387</v>
      </c>
      <c r="D9" s="18">
        <v>398</v>
      </c>
      <c r="E9" s="18" t="s">
        <v>456</v>
      </c>
      <c r="F9" s="16">
        <v>220</v>
      </c>
      <c r="G9" s="16">
        <v>1000</v>
      </c>
      <c r="H9" s="16">
        <f>D9*F9</f>
        <v>87560</v>
      </c>
      <c r="I9" s="17">
        <f>D9*G9</f>
        <v>398000</v>
      </c>
    </row>
    <row r="10" spans="1:9">
      <c r="A10" s="19"/>
      <c r="B10" s="19"/>
      <c r="C10" s="20" t="s">
        <v>82</v>
      </c>
      <c r="D10" s="12"/>
      <c r="E10" s="12"/>
      <c r="F10" s="12"/>
      <c r="G10" s="12"/>
      <c r="H10" s="41">
        <f>SUM(H8:H9)</f>
        <v>100430</v>
      </c>
      <c r="I10" s="13">
        <f>SUM(I8:I9)</f>
        <v>483767</v>
      </c>
    </row>
    <row r="11" spans="1:9" ht="15">
      <c r="A11" s="10"/>
      <c r="B11" s="10">
        <v>21</v>
      </c>
      <c r="C11" s="11" t="s">
        <v>303</v>
      </c>
      <c r="D11" s="33"/>
      <c r="E11" s="31"/>
      <c r="F11" s="12"/>
      <c r="G11" s="12"/>
      <c r="H11" s="41"/>
      <c r="I11" s="13"/>
    </row>
    <row r="12" spans="1:9" s="3" customFormat="1" ht="91.5" customHeight="1">
      <c r="A12" s="14">
        <v>4</v>
      </c>
      <c r="B12" s="15" t="s">
        <v>141</v>
      </c>
      <c r="C12" s="15" t="s">
        <v>142</v>
      </c>
      <c r="D12" s="18">
        <v>52.5</v>
      </c>
      <c r="E12" s="18" t="s">
        <v>457</v>
      </c>
      <c r="F12" s="16">
        <v>0</v>
      </c>
      <c r="G12" s="16">
        <v>14500</v>
      </c>
      <c r="H12" s="16">
        <f>D12*F12</f>
        <v>0</v>
      </c>
      <c r="I12" s="17">
        <f>D12*G12</f>
        <v>761250</v>
      </c>
    </row>
    <row r="13" spans="1:9" ht="56.25" customHeight="1">
      <c r="A13" s="14">
        <v>5</v>
      </c>
      <c r="B13" s="14" t="s">
        <v>189</v>
      </c>
      <c r="C13" s="15" t="s">
        <v>202</v>
      </c>
      <c r="D13" s="18">
        <v>15.8</v>
      </c>
      <c r="E13" s="18" t="s">
        <v>457</v>
      </c>
      <c r="F13" s="16">
        <v>3100</v>
      </c>
      <c r="G13" s="16">
        <v>3800</v>
      </c>
      <c r="H13" s="16">
        <f>D13*F13</f>
        <v>48980</v>
      </c>
      <c r="I13" s="17">
        <f>D13*G13</f>
        <v>60040</v>
      </c>
    </row>
    <row r="14" spans="1:9" ht="29.25" customHeight="1">
      <c r="A14" s="14">
        <v>6</v>
      </c>
      <c r="B14" s="14" t="s">
        <v>302</v>
      </c>
      <c r="C14" s="15" t="s">
        <v>301</v>
      </c>
      <c r="D14" s="18">
        <v>15</v>
      </c>
      <c r="E14" s="18" t="s">
        <v>454</v>
      </c>
      <c r="F14" s="16">
        <v>0</v>
      </c>
      <c r="G14" s="16">
        <v>39500</v>
      </c>
      <c r="H14" s="16">
        <f t="shared" ref="H14:H19" si="0">D14*F14</f>
        <v>0</v>
      </c>
      <c r="I14" s="17">
        <f t="shared" ref="I14:I19" si="1">D14*G14</f>
        <v>592500</v>
      </c>
    </row>
    <row r="15" spans="1:9" ht="38.25">
      <c r="A15" s="14">
        <v>7</v>
      </c>
      <c r="B15" s="14" t="s">
        <v>300</v>
      </c>
      <c r="C15" s="15" t="s">
        <v>299</v>
      </c>
      <c r="D15" s="18">
        <v>150</v>
      </c>
      <c r="E15" s="18" t="s">
        <v>457</v>
      </c>
      <c r="F15" s="16">
        <v>0</v>
      </c>
      <c r="G15" s="16">
        <v>2000</v>
      </c>
      <c r="H15" s="16">
        <f>D15*F15</f>
        <v>0</v>
      </c>
      <c r="I15" s="17">
        <f t="shared" si="1"/>
        <v>300000</v>
      </c>
    </row>
    <row r="16" spans="1:9" ht="15">
      <c r="A16" s="14">
        <v>8</v>
      </c>
      <c r="B16" s="14" t="s">
        <v>462</v>
      </c>
      <c r="C16" s="15" t="s">
        <v>463</v>
      </c>
      <c r="D16" s="18">
        <v>0</v>
      </c>
      <c r="E16" s="18" t="s">
        <v>457</v>
      </c>
      <c r="F16" s="16">
        <v>0</v>
      </c>
      <c r="G16" s="16">
        <v>0</v>
      </c>
      <c r="H16" s="16">
        <f t="shared" si="0"/>
        <v>0</v>
      </c>
      <c r="I16" s="17">
        <f t="shared" si="1"/>
        <v>0</v>
      </c>
    </row>
    <row r="17" spans="1:9" ht="51">
      <c r="A17" s="14">
        <v>9</v>
      </c>
      <c r="B17" s="14" t="s">
        <v>464</v>
      </c>
      <c r="C17" s="15" t="s">
        <v>465</v>
      </c>
      <c r="D17" s="18">
        <v>0</v>
      </c>
      <c r="E17" s="18" t="s">
        <v>457</v>
      </c>
      <c r="F17" s="16">
        <v>0</v>
      </c>
      <c r="G17" s="16">
        <v>0</v>
      </c>
      <c r="H17" s="16">
        <f>D17*F17</f>
        <v>0</v>
      </c>
      <c r="I17" s="17">
        <f t="shared" si="1"/>
        <v>0</v>
      </c>
    </row>
    <row r="18" spans="1:9" ht="25.5">
      <c r="A18" s="14">
        <v>10</v>
      </c>
      <c r="B18" s="14" t="s">
        <v>466</v>
      </c>
      <c r="C18" s="15" t="s">
        <v>467</v>
      </c>
      <c r="D18" s="18">
        <v>0</v>
      </c>
      <c r="E18" s="18" t="s">
        <v>457</v>
      </c>
      <c r="F18" s="16">
        <v>0</v>
      </c>
      <c r="G18" s="16">
        <v>0</v>
      </c>
      <c r="H18" s="16">
        <f t="shared" si="0"/>
        <v>0</v>
      </c>
      <c r="I18" s="17">
        <f t="shared" si="1"/>
        <v>0</v>
      </c>
    </row>
    <row r="19" spans="1:9" ht="40.5">
      <c r="A19" s="14">
        <v>11</v>
      </c>
      <c r="B19" s="14" t="s">
        <v>190</v>
      </c>
      <c r="C19" s="15" t="s">
        <v>58</v>
      </c>
      <c r="D19" s="18">
        <v>28</v>
      </c>
      <c r="E19" s="18" t="s">
        <v>457</v>
      </c>
      <c r="F19" s="16">
        <v>0</v>
      </c>
      <c r="G19" s="16">
        <v>3500</v>
      </c>
      <c r="H19" s="16">
        <f t="shared" si="0"/>
        <v>0</v>
      </c>
      <c r="I19" s="17">
        <f t="shared" si="1"/>
        <v>98000</v>
      </c>
    </row>
    <row r="20" spans="1:9" ht="51">
      <c r="A20" s="14">
        <v>12</v>
      </c>
      <c r="B20" s="14" t="s">
        <v>191</v>
      </c>
      <c r="C20" s="15" t="s">
        <v>114</v>
      </c>
      <c r="D20" s="18">
        <v>20</v>
      </c>
      <c r="E20" s="18" t="s">
        <v>457</v>
      </c>
      <c r="F20" s="16">
        <v>0</v>
      </c>
      <c r="G20" s="16">
        <v>1550</v>
      </c>
      <c r="H20" s="16">
        <f>D20*F20</f>
        <v>0</v>
      </c>
      <c r="I20" s="17">
        <f>D20*G20</f>
        <v>31000</v>
      </c>
    </row>
    <row r="21" spans="1:9" ht="15">
      <c r="A21" s="19"/>
      <c r="B21" s="32"/>
      <c r="C21" s="20" t="s">
        <v>82</v>
      </c>
      <c r="D21" s="33"/>
      <c r="E21" s="12"/>
      <c r="F21" s="12"/>
      <c r="G21" s="12"/>
      <c r="H21" s="41">
        <f>SUM(H12:H20)</f>
        <v>48980</v>
      </c>
      <c r="I21" s="13">
        <f>SUM(I12:I20)</f>
        <v>1842790</v>
      </c>
    </row>
    <row r="22" spans="1:9" ht="15">
      <c r="A22" s="10"/>
      <c r="B22" s="10">
        <v>23</v>
      </c>
      <c r="C22" s="11" t="s">
        <v>328</v>
      </c>
      <c r="D22" s="33"/>
      <c r="E22" s="31"/>
      <c r="F22" s="12"/>
      <c r="G22" s="12"/>
      <c r="H22" s="41"/>
      <c r="I22" s="13"/>
    </row>
    <row r="23" spans="1:9" ht="15">
      <c r="A23" s="14">
        <v>13</v>
      </c>
      <c r="B23" s="46" t="s">
        <v>65</v>
      </c>
      <c r="C23" s="15" t="s">
        <v>329</v>
      </c>
      <c r="D23" s="18">
        <v>288.85000000000002</v>
      </c>
      <c r="E23" s="18" t="s">
        <v>456</v>
      </c>
      <c r="F23" s="16">
        <v>250</v>
      </c>
      <c r="G23" s="16">
        <v>170</v>
      </c>
      <c r="H23" s="16">
        <f>D23*F23</f>
        <v>72212.5</v>
      </c>
      <c r="I23" s="17">
        <f>D23*G23</f>
        <v>49104.500000000007</v>
      </c>
    </row>
    <row r="24" spans="1:9" ht="15">
      <c r="A24" s="19"/>
      <c r="B24" s="32"/>
      <c r="C24" s="20" t="s">
        <v>82</v>
      </c>
      <c r="D24" s="33"/>
      <c r="E24" s="12"/>
      <c r="F24" s="12"/>
      <c r="G24" s="12"/>
      <c r="H24" s="41">
        <f>SUM(H23)</f>
        <v>72212.5</v>
      </c>
      <c r="I24" s="13">
        <f>SUM(I23:I23)</f>
        <v>49104.500000000007</v>
      </c>
    </row>
    <row r="25" spans="1:9" ht="15">
      <c r="A25" s="10"/>
      <c r="B25" s="10">
        <v>23</v>
      </c>
      <c r="C25" s="11" t="s">
        <v>298</v>
      </c>
      <c r="D25" s="33"/>
      <c r="E25" s="31"/>
      <c r="F25" s="12"/>
      <c r="G25" s="12"/>
      <c r="H25" s="41"/>
      <c r="I25" s="13"/>
    </row>
    <row r="26" spans="1:9" ht="51">
      <c r="A26" s="14">
        <v>14</v>
      </c>
      <c r="B26" s="14" t="s">
        <v>297</v>
      </c>
      <c r="C26" s="15" t="s">
        <v>296</v>
      </c>
      <c r="D26" s="18">
        <v>28</v>
      </c>
      <c r="E26" s="18" t="s">
        <v>457</v>
      </c>
      <c r="F26" s="16">
        <v>19660</v>
      </c>
      <c r="G26" s="16">
        <v>2290</v>
      </c>
      <c r="H26" s="16">
        <f>D26*F26</f>
        <v>550480</v>
      </c>
      <c r="I26" s="17">
        <f>D26*G26</f>
        <v>64120</v>
      </c>
    </row>
    <row r="27" spans="1:9" ht="15">
      <c r="A27" s="14"/>
      <c r="B27" s="32"/>
      <c r="C27" s="20" t="s">
        <v>82</v>
      </c>
      <c r="D27" s="33"/>
      <c r="E27" s="12"/>
      <c r="F27" s="12"/>
      <c r="G27" s="12"/>
      <c r="H27" s="41">
        <f>SUM(H26)</f>
        <v>550480</v>
      </c>
      <c r="I27" s="13">
        <f>SUM(I26)</f>
        <v>64120</v>
      </c>
    </row>
    <row r="28" spans="1:9" ht="15">
      <c r="A28" s="10"/>
      <c r="B28" s="10">
        <v>31</v>
      </c>
      <c r="C28" s="11" t="s">
        <v>295</v>
      </c>
      <c r="D28" s="33"/>
      <c r="E28" s="31"/>
      <c r="F28" s="12"/>
      <c r="G28" s="12"/>
      <c r="H28" s="41"/>
      <c r="I28" s="13"/>
    </row>
    <row r="29" spans="1:9" ht="28.5" customHeight="1">
      <c r="A29" s="14">
        <v>15</v>
      </c>
      <c r="B29" s="14" t="s">
        <v>310</v>
      </c>
      <c r="C29" s="15" t="s">
        <v>311</v>
      </c>
      <c r="D29" s="18">
        <v>105.3</v>
      </c>
      <c r="E29" s="18" t="s">
        <v>456</v>
      </c>
      <c r="F29" s="16">
        <v>0</v>
      </c>
      <c r="G29" s="16">
        <v>3055</v>
      </c>
      <c r="H29" s="16">
        <f t="shared" ref="H29:H34" si="2">D29*F29</f>
        <v>0</v>
      </c>
      <c r="I29" s="17">
        <f t="shared" ref="I29:I34" si="3">D29*G29</f>
        <v>321691.5</v>
      </c>
    </row>
    <row r="30" spans="1:9" ht="55.5" customHeight="1">
      <c r="A30" s="14">
        <v>16</v>
      </c>
      <c r="B30" s="14" t="s">
        <v>192</v>
      </c>
      <c r="C30" s="15" t="s">
        <v>468</v>
      </c>
      <c r="D30" s="18">
        <v>1.1000000000000001</v>
      </c>
      <c r="E30" s="18" t="s">
        <v>458</v>
      </c>
      <c r="F30" s="16">
        <v>198200</v>
      </c>
      <c r="G30" s="16">
        <v>164000</v>
      </c>
      <c r="H30" s="16">
        <f t="shared" si="2"/>
        <v>218020.00000000003</v>
      </c>
      <c r="I30" s="17">
        <f t="shared" si="3"/>
        <v>180400.00000000003</v>
      </c>
    </row>
    <row r="31" spans="1:9" ht="84.75" customHeight="1">
      <c r="A31" s="14">
        <v>17</v>
      </c>
      <c r="B31" s="14" t="s">
        <v>193</v>
      </c>
      <c r="C31" s="15" t="s">
        <v>469</v>
      </c>
      <c r="D31" s="18">
        <v>12.6</v>
      </c>
      <c r="E31" s="18" t="s">
        <v>457</v>
      </c>
      <c r="F31" s="16">
        <v>16900</v>
      </c>
      <c r="G31" s="16">
        <v>17550</v>
      </c>
      <c r="H31" s="16">
        <f t="shared" si="2"/>
        <v>212940</v>
      </c>
      <c r="I31" s="17">
        <f t="shared" si="3"/>
        <v>221130</v>
      </c>
    </row>
    <row r="32" spans="1:9" ht="89.25">
      <c r="A32" s="14">
        <v>18</v>
      </c>
      <c r="B32" s="14" t="s">
        <v>193</v>
      </c>
      <c r="C32" s="15" t="s">
        <v>470</v>
      </c>
      <c r="D32" s="18">
        <v>17.34</v>
      </c>
      <c r="E32" s="18" t="s">
        <v>457</v>
      </c>
      <c r="F32" s="16">
        <v>16900</v>
      </c>
      <c r="G32" s="16">
        <v>17550</v>
      </c>
      <c r="H32" s="16">
        <f t="shared" si="2"/>
        <v>293046</v>
      </c>
      <c r="I32" s="17">
        <f t="shared" si="3"/>
        <v>304317</v>
      </c>
    </row>
    <row r="33" spans="1:9" ht="44.25" customHeight="1">
      <c r="A33" s="14">
        <v>19</v>
      </c>
      <c r="B33" s="14" t="s">
        <v>194</v>
      </c>
      <c r="C33" s="15" t="s">
        <v>395</v>
      </c>
      <c r="D33" s="18">
        <v>1.2</v>
      </c>
      <c r="E33" s="18" t="s">
        <v>458</v>
      </c>
      <c r="F33" s="16">
        <v>190690</v>
      </c>
      <c r="G33" s="16">
        <v>35500</v>
      </c>
      <c r="H33" s="16">
        <f t="shared" si="2"/>
        <v>228828</v>
      </c>
      <c r="I33" s="17">
        <f t="shared" si="3"/>
        <v>42600</v>
      </c>
    </row>
    <row r="34" spans="1:9" ht="76.5">
      <c r="A34" s="14">
        <v>20</v>
      </c>
      <c r="B34" s="14" t="s">
        <v>195</v>
      </c>
      <c r="C34" s="15" t="s">
        <v>396</v>
      </c>
      <c r="D34" s="18">
        <v>8.1</v>
      </c>
      <c r="E34" s="18" t="s">
        <v>457</v>
      </c>
      <c r="F34" s="16">
        <v>15590</v>
      </c>
      <c r="G34" s="16">
        <v>17660</v>
      </c>
      <c r="H34" s="16">
        <f t="shared" si="2"/>
        <v>126279</v>
      </c>
      <c r="I34" s="17">
        <f t="shared" si="3"/>
        <v>143046</v>
      </c>
    </row>
    <row r="35" spans="1:9" ht="15">
      <c r="A35" s="30"/>
      <c r="B35" s="19"/>
      <c r="C35" s="20" t="s">
        <v>82</v>
      </c>
      <c r="D35" s="33"/>
      <c r="E35" s="12"/>
      <c r="F35" s="12"/>
      <c r="G35" s="12"/>
      <c r="H35" s="41">
        <f>SUM(H29:H34)</f>
        <v>1079113</v>
      </c>
      <c r="I35" s="13">
        <f>SUM(I29:I34)</f>
        <v>1213184.5</v>
      </c>
    </row>
    <row r="36" spans="1:9" ht="27.75" customHeight="1">
      <c r="A36" s="10"/>
      <c r="B36" s="10">
        <v>32</v>
      </c>
      <c r="C36" s="11" t="s">
        <v>294</v>
      </c>
      <c r="D36" s="33"/>
      <c r="E36" s="31"/>
      <c r="F36" s="12"/>
      <c r="G36" s="12"/>
      <c r="H36" s="41"/>
      <c r="I36" s="13"/>
    </row>
    <row r="37" spans="1:9" ht="105" customHeight="1">
      <c r="A37" s="14">
        <v>21</v>
      </c>
      <c r="B37" s="14" t="s">
        <v>293</v>
      </c>
      <c r="C37" s="15" t="s">
        <v>292</v>
      </c>
      <c r="D37" s="18">
        <v>24</v>
      </c>
      <c r="E37" s="18" t="s">
        <v>454</v>
      </c>
      <c r="F37" s="16">
        <v>1670</v>
      </c>
      <c r="G37" s="16">
        <v>1700</v>
      </c>
      <c r="H37" s="16">
        <f>D37*F37</f>
        <v>40080</v>
      </c>
      <c r="I37" s="17">
        <f>D37*G37</f>
        <v>40800</v>
      </c>
    </row>
    <row r="38" spans="1:9" ht="107.25" customHeight="1">
      <c r="A38" s="14">
        <v>22</v>
      </c>
      <c r="B38" s="14" t="s">
        <v>185</v>
      </c>
      <c r="C38" s="15" t="s">
        <v>471</v>
      </c>
      <c r="D38" s="18">
        <v>6</v>
      </c>
      <c r="E38" s="18" t="s">
        <v>454</v>
      </c>
      <c r="F38" s="16">
        <v>2100</v>
      </c>
      <c r="G38" s="16">
        <v>1700</v>
      </c>
      <c r="H38" s="16">
        <f>D38*F38</f>
        <v>12600</v>
      </c>
      <c r="I38" s="17">
        <f>D38*G38</f>
        <v>10200</v>
      </c>
    </row>
    <row r="39" spans="1:9" ht="114" customHeight="1">
      <c r="A39" s="14">
        <v>23</v>
      </c>
      <c r="B39" s="14" t="s">
        <v>472</v>
      </c>
      <c r="C39" s="15" t="s">
        <v>473</v>
      </c>
      <c r="D39" s="18">
        <v>12</v>
      </c>
      <c r="E39" s="18" t="s">
        <v>454</v>
      </c>
      <c r="F39" s="16">
        <v>2800</v>
      </c>
      <c r="G39" s="16">
        <v>1700</v>
      </c>
      <c r="H39" s="16">
        <f>D39*F39</f>
        <v>33600</v>
      </c>
      <c r="I39" s="17">
        <f>D39*G39</f>
        <v>20400</v>
      </c>
    </row>
    <row r="40" spans="1:9" ht="15">
      <c r="A40" s="19"/>
      <c r="B40" s="19"/>
      <c r="C40" s="20" t="s">
        <v>82</v>
      </c>
      <c r="D40" s="33"/>
      <c r="E40" s="12"/>
      <c r="F40" s="12"/>
      <c r="G40" s="12"/>
      <c r="H40" s="41">
        <f>SUM(H37:H39)</f>
        <v>86280</v>
      </c>
      <c r="I40" s="13">
        <f>SUM(I37:I39)</f>
        <v>71400</v>
      </c>
    </row>
    <row r="41" spans="1:9" ht="15">
      <c r="A41" s="10"/>
      <c r="B41" s="10">
        <v>33</v>
      </c>
      <c r="C41" s="11" t="s">
        <v>291</v>
      </c>
      <c r="D41" s="33"/>
      <c r="E41" s="31"/>
      <c r="F41" s="12"/>
      <c r="G41" s="12"/>
      <c r="H41" s="41"/>
      <c r="I41" s="13"/>
    </row>
    <row r="42" spans="1:9" ht="54.75" customHeight="1">
      <c r="A42" s="14">
        <v>24</v>
      </c>
      <c r="B42" s="14" t="s">
        <v>196</v>
      </c>
      <c r="C42" s="15" t="s">
        <v>397</v>
      </c>
      <c r="D42" s="18">
        <v>0</v>
      </c>
      <c r="E42" s="18" t="s">
        <v>457</v>
      </c>
      <c r="F42" s="16">
        <v>0</v>
      </c>
      <c r="G42" s="16">
        <v>0</v>
      </c>
      <c r="H42" s="16">
        <f>D42*F42</f>
        <v>0</v>
      </c>
      <c r="I42" s="17">
        <f>D42*G42</f>
        <v>0</v>
      </c>
    </row>
    <row r="43" spans="1:9" ht="52.5" customHeight="1">
      <c r="A43" s="14">
        <v>25</v>
      </c>
      <c r="B43" s="14" t="s">
        <v>335</v>
      </c>
      <c r="C43" s="15" t="s">
        <v>388</v>
      </c>
      <c r="D43" s="18">
        <v>89</v>
      </c>
      <c r="E43" s="18" t="s">
        <v>456</v>
      </c>
      <c r="F43" s="16">
        <v>0</v>
      </c>
      <c r="G43" s="16">
        <v>1420</v>
      </c>
      <c r="H43" s="16">
        <f t="shared" ref="H43:H54" si="4">D43*F43</f>
        <v>0</v>
      </c>
      <c r="I43" s="17">
        <f t="shared" ref="I43:I54" si="5">D43*G43</f>
        <v>126380</v>
      </c>
    </row>
    <row r="44" spans="1:9" ht="79.5" customHeight="1">
      <c r="A44" s="14">
        <v>26</v>
      </c>
      <c r="B44" s="14" t="s">
        <v>338</v>
      </c>
      <c r="C44" s="15" t="s">
        <v>389</v>
      </c>
      <c r="D44" s="18">
        <v>113</v>
      </c>
      <c r="E44" s="18" t="s">
        <v>456</v>
      </c>
      <c r="F44" s="16">
        <v>2100</v>
      </c>
      <c r="G44" s="16">
        <v>1340</v>
      </c>
      <c r="H44" s="16">
        <f t="shared" si="4"/>
        <v>237300</v>
      </c>
      <c r="I44" s="17">
        <f t="shared" si="5"/>
        <v>151420</v>
      </c>
    </row>
    <row r="45" spans="1:9" ht="96.75" customHeight="1">
      <c r="A45" s="14">
        <v>27</v>
      </c>
      <c r="B45" s="14" t="s">
        <v>474</v>
      </c>
      <c r="C45" s="15" t="s">
        <v>475</v>
      </c>
      <c r="D45" s="18">
        <v>19.87</v>
      </c>
      <c r="E45" s="18" t="s">
        <v>456</v>
      </c>
      <c r="F45" s="16">
        <v>3000</v>
      </c>
      <c r="G45" s="16">
        <v>1220</v>
      </c>
      <c r="H45" s="16">
        <f t="shared" si="4"/>
        <v>59610</v>
      </c>
      <c r="I45" s="17">
        <f t="shared" si="5"/>
        <v>24241.4</v>
      </c>
    </row>
    <row r="46" spans="1:9" ht="83.25" customHeight="1">
      <c r="A46" s="14">
        <v>28</v>
      </c>
      <c r="B46" s="14" t="s">
        <v>476</v>
      </c>
      <c r="C46" s="15" t="s">
        <v>0</v>
      </c>
      <c r="D46" s="18">
        <v>4</v>
      </c>
      <c r="E46" s="18" t="s">
        <v>457</v>
      </c>
      <c r="F46" s="16">
        <v>2250</v>
      </c>
      <c r="G46" s="16">
        <v>1730</v>
      </c>
      <c r="H46" s="16">
        <f t="shared" si="4"/>
        <v>9000</v>
      </c>
      <c r="I46" s="17">
        <f t="shared" si="5"/>
        <v>6920</v>
      </c>
    </row>
    <row r="47" spans="1:9" ht="81" customHeight="1">
      <c r="A47" s="14">
        <v>29</v>
      </c>
      <c r="B47" s="14" t="s">
        <v>476</v>
      </c>
      <c r="C47" s="15" t="s">
        <v>1</v>
      </c>
      <c r="D47" s="18">
        <v>2</v>
      </c>
      <c r="E47" s="18" t="s">
        <v>457</v>
      </c>
      <c r="F47" s="16">
        <v>25900</v>
      </c>
      <c r="G47" s="16">
        <v>17600</v>
      </c>
      <c r="H47" s="16">
        <f t="shared" si="4"/>
        <v>51800</v>
      </c>
      <c r="I47" s="17">
        <f t="shared" si="5"/>
        <v>35200</v>
      </c>
    </row>
    <row r="48" spans="1:9" ht="51">
      <c r="A48" s="14">
        <v>30</v>
      </c>
      <c r="B48" s="14" t="s">
        <v>382</v>
      </c>
      <c r="C48" s="15" t="s">
        <v>383</v>
      </c>
      <c r="D48" s="18">
        <v>10</v>
      </c>
      <c r="E48" s="18" t="s">
        <v>454</v>
      </c>
      <c r="F48" s="16">
        <v>500</v>
      </c>
      <c r="G48" s="16">
        <v>3720</v>
      </c>
      <c r="H48" s="16">
        <f t="shared" si="4"/>
        <v>5000</v>
      </c>
      <c r="I48" s="17">
        <f t="shared" si="5"/>
        <v>37200</v>
      </c>
    </row>
    <row r="49" spans="1:9" ht="38.25">
      <c r="A49" s="14">
        <v>31</v>
      </c>
      <c r="B49" s="14" t="s">
        <v>380</v>
      </c>
      <c r="C49" s="15" t="s">
        <v>381</v>
      </c>
      <c r="D49" s="18">
        <v>0</v>
      </c>
      <c r="E49" s="18" t="s">
        <v>454</v>
      </c>
      <c r="F49" s="16">
        <v>0</v>
      </c>
      <c r="G49" s="16">
        <v>0</v>
      </c>
      <c r="H49" s="16">
        <f t="shared" si="4"/>
        <v>0</v>
      </c>
      <c r="I49" s="17">
        <f t="shared" si="5"/>
        <v>0</v>
      </c>
    </row>
    <row r="50" spans="1:9" ht="53.25" customHeight="1">
      <c r="A50" s="14">
        <v>32</v>
      </c>
      <c r="B50" s="14" t="s">
        <v>382</v>
      </c>
      <c r="C50" s="15" t="s">
        <v>383</v>
      </c>
      <c r="D50" s="18">
        <v>0</v>
      </c>
      <c r="E50" s="18" t="s">
        <v>454</v>
      </c>
      <c r="F50" s="16">
        <v>0</v>
      </c>
      <c r="G50" s="16">
        <v>0</v>
      </c>
      <c r="H50" s="16">
        <f t="shared" si="4"/>
        <v>0</v>
      </c>
      <c r="I50" s="17">
        <f t="shared" si="5"/>
        <v>0</v>
      </c>
    </row>
    <row r="51" spans="1:9" ht="15">
      <c r="A51" s="14"/>
      <c r="B51" s="19"/>
      <c r="C51" s="20" t="s">
        <v>82</v>
      </c>
      <c r="D51" s="33"/>
      <c r="E51" s="12"/>
      <c r="F51" s="12"/>
      <c r="G51" s="12"/>
      <c r="H51" s="41">
        <f>SUM(H42:H50)</f>
        <v>362710</v>
      </c>
      <c r="I51" s="13">
        <f>SUM(I42:I50)</f>
        <v>381361.4</v>
      </c>
    </row>
    <row r="52" spans="1:9" ht="15">
      <c r="A52" s="10"/>
      <c r="B52" s="10">
        <v>35</v>
      </c>
      <c r="C52" s="11" t="s">
        <v>290</v>
      </c>
      <c r="D52" s="33"/>
      <c r="E52" s="31"/>
      <c r="F52" s="12"/>
      <c r="G52" s="12"/>
      <c r="H52" s="41"/>
      <c r="I52" s="13"/>
    </row>
    <row r="53" spans="1:9" ht="25.5">
      <c r="A53" s="14">
        <v>33</v>
      </c>
      <c r="B53" s="14" t="s">
        <v>312</v>
      </c>
      <c r="C53" s="15" t="s">
        <v>314</v>
      </c>
      <c r="D53" s="18">
        <v>520</v>
      </c>
      <c r="E53" s="18" t="s">
        <v>456</v>
      </c>
      <c r="F53" s="16">
        <v>0</v>
      </c>
      <c r="G53" s="16">
        <v>330</v>
      </c>
      <c r="H53" s="16">
        <f t="shared" si="4"/>
        <v>0</v>
      </c>
      <c r="I53" s="17">
        <f t="shared" si="5"/>
        <v>171600</v>
      </c>
    </row>
    <row r="54" spans="1:9" ht="15">
      <c r="A54" s="14">
        <v>34</v>
      </c>
      <c r="B54" s="14" t="s">
        <v>313</v>
      </c>
      <c r="C54" s="15" t="s">
        <v>315</v>
      </c>
      <c r="D54" s="18">
        <v>204</v>
      </c>
      <c r="E54" s="18" t="s">
        <v>456</v>
      </c>
      <c r="F54" s="16">
        <v>0</v>
      </c>
      <c r="G54" s="16">
        <v>620</v>
      </c>
      <c r="H54" s="16">
        <f t="shared" si="4"/>
        <v>0</v>
      </c>
      <c r="I54" s="17">
        <f t="shared" si="5"/>
        <v>126480</v>
      </c>
    </row>
    <row r="55" spans="1:9" ht="25.5">
      <c r="A55" s="14">
        <v>35</v>
      </c>
      <c r="B55" s="14" t="s">
        <v>327</v>
      </c>
      <c r="C55" s="15" t="s">
        <v>390</v>
      </c>
      <c r="D55" s="18">
        <v>520</v>
      </c>
      <c r="E55" s="18" t="s">
        <v>456</v>
      </c>
      <c r="F55" s="16">
        <v>250</v>
      </c>
      <c r="G55" s="16">
        <v>233</v>
      </c>
      <c r="H55" s="16">
        <f>D55*F55</f>
        <v>130000</v>
      </c>
      <c r="I55" s="17">
        <f>D55*G55</f>
        <v>121160</v>
      </c>
    </row>
    <row r="56" spans="1:9" ht="72.75" customHeight="1">
      <c r="A56" s="14">
        <v>36</v>
      </c>
      <c r="B56" s="14" t="s">
        <v>2</v>
      </c>
      <c r="C56" s="15" t="s">
        <v>3</v>
      </c>
      <c r="D56" s="18">
        <v>105</v>
      </c>
      <c r="E56" s="18" t="s">
        <v>456</v>
      </c>
      <c r="F56" s="16">
        <v>0</v>
      </c>
      <c r="G56" s="16">
        <v>780</v>
      </c>
      <c r="H56" s="16">
        <f t="shared" ref="H56:H64" si="6">D56*F56</f>
        <v>0</v>
      </c>
      <c r="I56" s="17">
        <f t="shared" ref="I56:I64" si="7">D56*G56</f>
        <v>81900</v>
      </c>
    </row>
    <row r="57" spans="1:9" ht="38.25">
      <c r="A57" s="14">
        <v>37</v>
      </c>
      <c r="B57" s="14" t="s">
        <v>331</v>
      </c>
      <c r="C57" s="15" t="s">
        <v>391</v>
      </c>
      <c r="D57" s="18">
        <v>204</v>
      </c>
      <c r="E57" s="18" t="s">
        <v>456</v>
      </c>
      <c r="F57" s="16">
        <v>1350</v>
      </c>
      <c r="G57" s="16">
        <v>2400</v>
      </c>
      <c r="H57" s="16">
        <f t="shared" si="6"/>
        <v>275400</v>
      </c>
      <c r="I57" s="17">
        <f t="shared" si="7"/>
        <v>489600</v>
      </c>
    </row>
    <row r="58" spans="1:9" ht="93.75" customHeight="1">
      <c r="A58" s="14">
        <v>38</v>
      </c>
      <c r="B58" s="14" t="s">
        <v>4</v>
      </c>
      <c r="C58" s="15" t="s">
        <v>5</v>
      </c>
      <c r="D58" s="18">
        <v>105</v>
      </c>
      <c r="E58" s="18" t="s">
        <v>456</v>
      </c>
      <c r="F58" s="16">
        <v>3100</v>
      </c>
      <c r="G58" s="16">
        <v>1900</v>
      </c>
      <c r="H58" s="16">
        <f t="shared" si="6"/>
        <v>325500</v>
      </c>
      <c r="I58" s="17">
        <f t="shared" si="7"/>
        <v>199500</v>
      </c>
    </row>
    <row r="59" spans="1:9" ht="25.5">
      <c r="A59" s="14">
        <v>39</v>
      </c>
      <c r="B59" s="14" t="s">
        <v>332</v>
      </c>
      <c r="C59" s="15" t="s">
        <v>392</v>
      </c>
      <c r="D59" s="18">
        <v>520</v>
      </c>
      <c r="E59" s="18" t="s">
        <v>456</v>
      </c>
      <c r="F59" s="16">
        <v>350</v>
      </c>
      <c r="G59" s="16">
        <v>600</v>
      </c>
      <c r="H59" s="16">
        <f t="shared" si="6"/>
        <v>182000</v>
      </c>
      <c r="I59" s="17">
        <f t="shared" si="7"/>
        <v>312000</v>
      </c>
    </row>
    <row r="60" spans="1:9" ht="25.5">
      <c r="A60" s="14">
        <v>40</v>
      </c>
      <c r="B60" s="14" t="s">
        <v>333</v>
      </c>
      <c r="C60" s="15" t="s">
        <v>393</v>
      </c>
      <c r="D60" s="18">
        <v>60</v>
      </c>
      <c r="E60" s="18" t="s">
        <v>456</v>
      </c>
      <c r="F60" s="16">
        <v>2890</v>
      </c>
      <c r="G60" s="16">
        <v>1500</v>
      </c>
      <c r="H60" s="16">
        <f t="shared" si="6"/>
        <v>173400</v>
      </c>
      <c r="I60" s="17">
        <f t="shared" si="7"/>
        <v>90000</v>
      </c>
    </row>
    <row r="61" spans="1:9" ht="51">
      <c r="A61" s="14">
        <v>41</v>
      </c>
      <c r="B61" s="14" t="s">
        <v>143</v>
      </c>
      <c r="C61" s="15" t="s">
        <v>144</v>
      </c>
      <c r="D61" s="18">
        <v>780</v>
      </c>
      <c r="E61" s="18" t="s">
        <v>459</v>
      </c>
      <c r="F61" s="16">
        <v>0</v>
      </c>
      <c r="G61" s="16">
        <v>360</v>
      </c>
      <c r="H61" s="16">
        <f t="shared" si="6"/>
        <v>0</v>
      </c>
      <c r="I61" s="17">
        <f t="shared" si="7"/>
        <v>280800</v>
      </c>
    </row>
    <row r="62" spans="1:9" ht="63.75">
      <c r="A62" s="14">
        <v>42</v>
      </c>
      <c r="B62" s="14" t="s">
        <v>145</v>
      </c>
      <c r="C62" s="15" t="s">
        <v>146</v>
      </c>
      <c r="D62" s="18">
        <v>18</v>
      </c>
      <c r="E62" s="18" t="s">
        <v>459</v>
      </c>
      <c r="F62" s="16">
        <v>0</v>
      </c>
      <c r="G62" s="16">
        <v>250</v>
      </c>
      <c r="H62" s="16">
        <f t="shared" si="6"/>
        <v>0</v>
      </c>
      <c r="I62" s="17">
        <f t="shared" si="7"/>
        <v>4500</v>
      </c>
    </row>
    <row r="63" spans="1:9" ht="79.5" customHeight="1">
      <c r="A63" s="14">
        <v>43</v>
      </c>
      <c r="B63" s="14" t="s">
        <v>147</v>
      </c>
      <c r="C63" s="15" t="s">
        <v>148</v>
      </c>
      <c r="D63" s="18">
        <v>18</v>
      </c>
      <c r="E63" s="18" t="s">
        <v>459</v>
      </c>
      <c r="F63" s="16">
        <v>433</v>
      </c>
      <c r="G63" s="16">
        <v>1090</v>
      </c>
      <c r="H63" s="16">
        <f t="shared" si="6"/>
        <v>7794</v>
      </c>
      <c r="I63" s="17">
        <f t="shared" si="7"/>
        <v>19620</v>
      </c>
    </row>
    <row r="64" spans="1:9" ht="91.5" customHeight="1">
      <c r="A64" s="14">
        <v>44</v>
      </c>
      <c r="B64" s="14" t="s">
        <v>149</v>
      </c>
      <c r="C64" s="15" t="s">
        <v>150</v>
      </c>
      <c r="D64" s="18">
        <v>520</v>
      </c>
      <c r="E64" s="18" t="s">
        <v>456</v>
      </c>
      <c r="F64" s="16">
        <v>280</v>
      </c>
      <c r="G64" s="16">
        <v>490</v>
      </c>
      <c r="H64" s="16">
        <f t="shared" si="6"/>
        <v>145600</v>
      </c>
      <c r="I64" s="17">
        <f t="shared" si="7"/>
        <v>254800</v>
      </c>
    </row>
    <row r="65" spans="1:9" ht="15">
      <c r="A65" s="19"/>
      <c r="B65" s="19"/>
      <c r="C65" s="20" t="s">
        <v>82</v>
      </c>
      <c r="D65" s="34"/>
      <c r="E65" s="34"/>
      <c r="F65" s="12"/>
      <c r="G65" s="12"/>
      <c r="H65" s="41">
        <f>SUM(H53:H64)</f>
        <v>1239694</v>
      </c>
      <c r="I65" s="13">
        <f>SUM(I53:I64)</f>
        <v>2151960</v>
      </c>
    </row>
    <row r="66" spans="1:9" ht="15">
      <c r="A66" s="10"/>
      <c r="B66" s="10">
        <v>36</v>
      </c>
      <c r="C66" s="11" t="s">
        <v>289</v>
      </c>
      <c r="D66" s="34"/>
      <c r="E66" s="31"/>
      <c r="F66" s="12"/>
      <c r="G66" s="12"/>
      <c r="H66" s="41"/>
      <c r="I66" s="13"/>
    </row>
    <row r="67" spans="1:9" ht="25.5">
      <c r="A67" s="14">
        <v>45</v>
      </c>
      <c r="B67" s="14" t="s">
        <v>197</v>
      </c>
      <c r="C67" s="15" t="s">
        <v>6</v>
      </c>
      <c r="D67" s="18">
        <v>40.6</v>
      </c>
      <c r="E67" s="18" t="s">
        <v>456</v>
      </c>
      <c r="F67" s="16">
        <v>160</v>
      </c>
      <c r="G67" s="16">
        <v>230</v>
      </c>
      <c r="H67" s="16">
        <f t="shared" ref="H67:H80" si="8">D67*F67</f>
        <v>6496</v>
      </c>
      <c r="I67" s="17">
        <f t="shared" ref="I67:I80" si="9">D67*G67</f>
        <v>9338</v>
      </c>
    </row>
    <row r="68" spans="1:9" ht="25.5">
      <c r="A68" s="14">
        <v>46</v>
      </c>
      <c r="B68" s="14" t="s">
        <v>198</v>
      </c>
      <c r="C68" s="15" t="s">
        <v>7</v>
      </c>
      <c r="D68" s="18">
        <v>40.6</v>
      </c>
      <c r="E68" s="18" t="s">
        <v>456</v>
      </c>
      <c r="F68" s="16">
        <v>900</v>
      </c>
      <c r="G68" s="16">
        <v>230</v>
      </c>
      <c r="H68" s="16">
        <f t="shared" si="8"/>
        <v>36540</v>
      </c>
      <c r="I68" s="17">
        <f t="shared" si="9"/>
        <v>9338</v>
      </c>
    </row>
    <row r="69" spans="1:9" ht="51">
      <c r="A69" s="14">
        <v>47</v>
      </c>
      <c r="B69" s="14" t="s">
        <v>288</v>
      </c>
      <c r="C69" s="15" t="s">
        <v>8</v>
      </c>
      <c r="D69" s="18">
        <v>40.6</v>
      </c>
      <c r="E69" s="18" t="s">
        <v>456</v>
      </c>
      <c r="F69" s="16">
        <v>590</v>
      </c>
      <c r="G69" s="16">
        <v>1150</v>
      </c>
      <c r="H69" s="16">
        <f t="shared" si="8"/>
        <v>23954</v>
      </c>
      <c r="I69" s="17">
        <f t="shared" si="9"/>
        <v>46690</v>
      </c>
    </row>
    <row r="70" spans="1:9" ht="25.5">
      <c r="A70" s="14">
        <v>48</v>
      </c>
      <c r="B70" s="14" t="s">
        <v>197</v>
      </c>
      <c r="C70" s="15" t="s">
        <v>398</v>
      </c>
      <c r="D70" s="18">
        <v>282.24</v>
      </c>
      <c r="E70" s="18" t="s">
        <v>456</v>
      </c>
      <c r="F70" s="16">
        <v>150</v>
      </c>
      <c r="G70" s="16">
        <v>230</v>
      </c>
      <c r="H70" s="16">
        <f t="shared" si="8"/>
        <v>42336</v>
      </c>
      <c r="I70" s="17">
        <f t="shared" si="9"/>
        <v>64915.200000000004</v>
      </c>
    </row>
    <row r="71" spans="1:9" ht="25.5">
      <c r="A71" s="14">
        <v>49</v>
      </c>
      <c r="B71" s="14" t="s">
        <v>198</v>
      </c>
      <c r="C71" s="15" t="s">
        <v>399</v>
      </c>
      <c r="D71" s="18">
        <v>282.24</v>
      </c>
      <c r="E71" s="18" t="s">
        <v>456</v>
      </c>
      <c r="F71" s="16">
        <v>900</v>
      </c>
      <c r="G71" s="16">
        <v>230</v>
      </c>
      <c r="H71" s="16">
        <f t="shared" si="8"/>
        <v>254016</v>
      </c>
      <c r="I71" s="17">
        <f t="shared" si="9"/>
        <v>64915.200000000004</v>
      </c>
    </row>
    <row r="72" spans="1:9" ht="51">
      <c r="A72" s="14">
        <v>50</v>
      </c>
      <c r="B72" s="14" t="s">
        <v>288</v>
      </c>
      <c r="C72" s="15" t="s">
        <v>287</v>
      </c>
      <c r="D72" s="18">
        <v>282.24</v>
      </c>
      <c r="E72" s="18" t="s">
        <v>456</v>
      </c>
      <c r="F72" s="16">
        <v>590</v>
      </c>
      <c r="G72" s="16">
        <v>1150</v>
      </c>
      <c r="H72" s="16">
        <f t="shared" si="8"/>
        <v>166521.60000000001</v>
      </c>
      <c r="I72" s="17">
        <f t="shared" si="9"/>
        <v>324576</v>
      </c>
    </row>
    <row r="73" spans="1:9" ht="63.75">
      <c r="A73" s="14">
        <v>51</v>
      </c>
      <c r="B73" s="14" t="s">
        <v>151</v>
      </c>
      <c r="C73" s="15" t="s">
        <v>152</v>
      </c>
      <c r="D73" s="18">
        <v>301.2</v>
      </c>
      <c r="E73" s="18" t="s">
        <v>456</v>
      </c>
      <c r="F73" s="16">
        <v>160</v>
      </c>
      <c r="G73" s="16">
        <v>230</v>
      </c>
      <c r="H73" s="16">
        <f t="shared" si="8"/>
        <v>48192</v>
      </c>
      <c r="I73" s="17">
        <f t="shared" si="9"/>
        <v>69276</v>
      </c>
    </row>
    <row r="74" spans="1:9" ht="79.5" customHeight="1">
      <c r="A74" s="14">
        <v>52</v>
      </c>
      <c r="B74" s="14" t="s">
        <v>286</v>
      </c>
      <c r="C74" s="15" t="s">
        <v>285</v>
      </c>
      <c r="D74" s="18">
        <v>301.2</v>
      </c>
      <c r="E74" s="18" t="s">
        <v>456</v>
      </c>
      <c r="F74" s="16">
        <v>500</v>
      </c>
      <c r="G74" s="16">
        <v>900</v>
      </c>
      <c r="H74" s="16">
        <f t="shared" si="8"/>
        <v>150600</v>
      </c>
      <c r="I74" s="17">
        <f t="shared" si="9"/>
        <v>271080</v>
      </c>
    </row>
    <row r="75" spans="1:9" ht="63.75">
      <c r="A75" s="14">
        <v>53</v>
      </c>
      <c r="B75" s="14" t="s">
        <v>151</v>
      </c>
      <c r="C75" s="15" t="s">
        <v>152</v>
      </c>
      <c r="D75" s="18">
        <v>96</v>
      </c>
      <c r="E75" s="18" t="s">
        <v>456</v>
      </c>
      <c r="F75" s="16">
        <v>160</v>
      </c>
      <c r="G75" s="16">
        <v>230</v>
      </c>
      <c r="H75" s="16">
        <f t="shared" si="8"/>
        <v>15360</v>
      </c>
      <c r="I75" s="17">
        <f t="shared" si="9"/>
        <v>22080</v>
      </c>
    </row>
    <row r="76" spans="1:9" ht="38.25">
      <c r="A76" s="14">
        <v>54</v>
      </c>
      <c r="B76" s="14" t="s">
        <v>284</v>
      </c>
      <c r="C76" s="15" t="s">
        <v>283</v>
      </c>
      <c r="D76" s="18">
        <v>96</v>
      </c>
      <c r="E76" s="18" t="s">
        <v>456</v>
      </c>
      <c r="F76" s="16">
        <v>1800</v>
      </c>
      <c r="G76" s="16">
        <v>1400</v>
      </c>
      <c r="H76" s="16">
        <f t="shared" si="8"/>
        <v>172800</v>
      </c>
      <c r="I76" s="17">
        <f t="shared" si="9"/>
        <v>134400</v>
      </c>
    </row>
    <row r="77" spans="1:9" ht="63.75">
      <c r="A77" s="14">
        <v>55</v>
      </c>
      <c r="B77" s="14" t="s">
        <v>282</v>
      </c>
      <c r="C77" s="15" t="s">
        <v>281</v>
      </c>
      <c r="D77" s="18">
        <v>104</v>
      </c>
      <c r="E77" s="18" t="s">
        <v>459</v>
      </c>
      <c r="F77" s="16">
        <v>320</v>
      </c>
      <c r="G77" s="16">
        <v>250</v>
      </c>
      <c r="H77" s="16">
        <f t="shared" si="8"/>
        <v>33280</v>
      </c>
      <c r="I77" s="17">
        <f t="shared" si="9"/>
        <v>26000</v>
      </c>
    </row>
    <row r="78" spans="1:9" ht="76.5">
      <c r="A78" s="14">
        <v>56</v>
      </c>
      <c r="B78" s="14" t="s">
        <v>280</v>
      </c>
      <c r="C78" s="15" t="s">
        <v>279</v>
      </c>
      <c r="D78" s="18">
        <v>250</v>
      </c>
      <c r="E78" s="18" t="s">
        <v>459</v>
      </c>
      <c r="F78" s="16">
        <v>180</v>
      </c>
      <c r="G78" s="16">
        <v>350</v>
      </c>
      <c r="H78" s="16">
        <f t="shared" si="8"/>
        <v>45000</v>
      </c>
      <c r="I78" s="17">
        <f t="shared" si="9"/>
        <v>87500</v>
      </c>
    </row>
    <row r="79" spans="1:9" ht="76.5">
      <c r="A79" s="14">
        <v>57</v>
      </c>
      <c r="B79" s="14" t="s">
        <v>153</v>
      </c>
      <c r="C79" s="15" t="s">
        <v>154</v>
      </c>
      <c r="D79" s="18">
        <v>397</v>
      </c>
      <c r="E79" s="18" t="s">
        <v>456</v>
      </c>
      <c r="F79" s="16">
        <v>250</v>
      </c>
      <c r="G79" s="16">
        <v>350</v>
      </c>
      <c r="H79" s="16">
        <f t="shared" si="8"/>
        <v>99250</v>
      </c>
      <c r="I79" s="17">
        <f t="shared" si="9"/>
        <v>138950</v>
      </c>
    </row>
    <row r="80" spans="1:9" ht="80.25" customHeight="1">
      <c r="A80" s="14">
        <v>58</v>
      </c>
      <c r="B80" s="14" t="s">
        <v>155</v>
      </c>
      <c r="C80" s="15" t="s">
        <v>156</v>
      </c>
      <c r="D80" s="18">
        <v>397</v>
      </c>
      <c r="E80" s="18" t="s">
        <v>456</v>
      </c>
      <c r="F80" s="16">
        <v>870</v>
      </c>
      <c r="G80" s="16">
        <v>670</v>
      </c>
      <c r="H80" s="16">
        <f t="shared" si="8"/>
        <v>345390</v>
      </c>
      <c r="I80" s="17">
        <f t="shared" si="9"/>
        <v>265990</v>
      </c>
    </row>
    <row r="81" spans="1:9" ht="15">
      <c r="A81" s="19"/>
      <c r="B81" s="19"/>
      <c r="C81" s="20" t="s">
        <v>82</v>
      </c>
      <c r="D81" s="34"/>
      <c r="E81" s="34"/>
      <c r="F81" s="12"/>
      <c r="G81" s="12"/>
      <c r="H81" s="41">
        <f>SUM(H67:H80)</f>
        <v>1439735.6</v>
      </c>
      <c r="I81" s="13">
        <f>SUM(I67:I80)</f>
        <v>1535048.4</v>
      </c>
    </row>
    <row r="82" spans="1:9" ht="15">
      <c r="A82" s="34"/>
      <c r="B82" s="10">
        <v>37</v>
      </c>
      <c r="C82" s="11" t="s">
        <v>336</v>
      </c>
      <c r="D82" s="33"/>
      <c r="E82" s="31"/>
      <c r="F82" s="12"/>
      <c r="G82" s="12"/>
      <c r="H82" s="41"/>
      <c r="I82" s="13"/>
    </row>
    <row r="83" spans="1:9" ht="15">
      <c r="A83" s="14">
        <v>59</v>
      </c>
      <c r="B83" s="14" t="s">
        <v>337</v>
      </c>
      <c r="C83" s="15" t="s">
        <v>9</v>
      </c>
      <c r="D83" s="18">
        <v>8.75</v>
      </c>
      <c r="E83" s="18" t="s">
        <v>457</v>
      </c>
      <c r="F83" s="16">
        <v>0</v>
      </c>
      <c r="G83" s="16">
        <v>32990</v>
      </c>
      <c r="H83" s="16">
        <f>D83*F83</f>
        <v>0</v>
      </c>
      <c r="I83" s="17">
        <f>D83*G83</f>
        <v>288662.5</v>
      </c>
    </row>
    <row r="84" spans="1:9" ht="15">
      <c r="A84" s="19"/>
      <c r="B84" s="19"/>
      <c r="C84" s="20" t="s">
        <v>82</v>
      </c>
      <c r="D84" s="33"/>
      <c r="E84" s="31"/>
      <c r="F84" s="12"/>
      <c r="G84" s="12"/>
      <c r="H84" s="41">
        <f>SUM(H83)</f>
        <v>0</v>
      </c>
      <c r="I84" s="13">
        <f>SUM(I83:I83)</f>
        <v>288662.5</v>
      </c>
    </row>
    <row r="85" spans="1:9" ht="15">
      <c r="A85" s="34"/>
      <c r="B85" s="10">
        <v>39</v>
      </c>
      <c r="C85" s="11" t="s">
        <v>10</v>
      </c>
      <c r="D85" s="33"/>
      <c r="E85" s="31"/>
      <c r="F85" s="12"/>
      <c r="G85" s="12"/>
      <c r="H85" s="41"/>
      <c r="I85" s="13"/>
    </row>
    <row r="86" spans="1:9" ht="92.25" customHeight="1">
      <c r="A86" s="14">
        <v>60</v>
      </c>
      <c r="B86" s="14" t="s">
        <v>11</v>
      </c>
      <c r="C86" s="15" t="s">
        <v>12</v>
      </c>
      <c r="D86" s="18">
        <v>105</v>
      </c>
      <c r="E86" s="18" t="s">
        <v>456</v>
      </c>
      <c r="F86" s="16">
        <v>3600</v>
      </c>
      <c r="G86" s="16">
        <v>3350</v>
      </c>
      <c r="H86" s="16">
        <f t="shared" ref="H86:H94" si="10">D86*F86</f>
        <v>378000</v>
      </c>
      <c r="I86" s="17">
        <f>D86*G86</f>
        <v>351750</v>
      </c>
    </row>
    <row r="87" spans="1:9" ht="15">
      <c r="A87" s="14"/>
      <c r="B87" s="19"/>
      <c r="C87" s="20" t="s">
        <v>82</v>
      </c>
      <c r="D87" s="33"/>
      <c r="E87" s="31"/>
      <c r="F87" s="12"/>
      <c r="G87" s="12"/>
      <c r="H87" s="41">
        <f>SUM(H86)</f>
        <v>378000</v>
      </c>
      <c r="I87" s="13">
        <f>SUM(I86:I86)</f>
        <v>351750</v>
      </c>
    </row>
    <row r="88" spans="1:9" ht="15">
      <c r="A88" s="34"/>
      <c r="B88" s="10">
        <v>41</v>
      </c>
      <c r="C88" s="11" t="s">
        <v>110</v>
      </c>
      <c r="D88" s="33"/>
      <c r="E88" s="31"/>
      <c r="F88" s="12"/>
      <c r="G88" s="12"/>
      <c r="H88" s="41"/>
      <c r="I88" s="13"/>
    </row>
    <row r="89" spans="1:9" ht="15">
      <c r="A89" s="14">
        <v>61</v>
      </c>
      <c r="B89" s="14" t="s">
        <v>316</v>
      </c>
      <c r="C89" s="15" t="s">
        <v>317</v>
      </c>
      <c r="D89" s="18">
        <v>520</v>
      </c>
      <c r="E89" s="18" t="s">
        <v>456</v>
      </c>
      <c r="F89" s="16">
        <v>0</v>
      </c>
      <c r="G89" s="16">
        <v>850</v>
      </c>
      <c r="H89" s="16">
        <f t="shared" si="10"/>
        <v>0</v>
      </c>
      <c r="I89" s="17">
        <f t="shared" ref="I89:I94" si="11">D89*G89</f>
        <v>442000</v>
      </c>
    </row>
    <row r="90" spans="1:9" ht="60.75" customHeight="1">
      <c r="A90" s="14">
        <v>62</v>
      </c>
      <c r="B90" s="14" t="s">
        <v>330</v>
      </c>
      <c r="C90" s="15" t="s">
        <v>394</v>
      </c>
      <c r="D90" s="18">
        <v>520</v>
      </c>
      <c r="E90" s="18" t="s">
        <v>456</v>
      </c>
      <c r="F90" s="16">
        <v>3700</v>
      </c>
      <c r="G90" s="16">
        <v>650</v>
      </c>
      <c r="H90" s="16">
        <f t="shared" si="10"/>
        <v>1924000</v>
      </c>
      <c r="I90" s="17">
        <f t="shared" si="11"/>
        <v>338000</v>
      </c>
    </row>
    <row r="91" spans="1:9" ht="54.75" customHeight="1">
      <c r="A91" s="14">
        <v>63</v>
      </c>
      <c r="B91" s="14" t="s">
        <v>157</v>
      </c>
      <c r="C91" s="15" t="s">
        <v>158</v>
      </c>
      <c r="D91" s="18">
        <v>39</v>
      </c>
      <c r="E91" s="18" t="s">
        <v>456</v>
      </c>
      <c r="F91" s="16">
        <v>3650</v>
      </c>
      <c r="G91" s="16">
        <v>1500</v>
      </c>
      <c r="H91" s="16">
        <f t="shared" si="10"/>
        <v>142350</v>
      </c>
      <c r="I91" s="17">
        <f t="shared" si="11"/>
        <v>58500</v>
      </c>
    </row>
    <row r="92" spans="1:9" ht="114.75">
      <c r="A92" s="14">
        <v>64</v>
      </c>
      <c r="B92" s="14" t="s">
        <v>159</v>
      </c>
      <c r="C92" s="15" t="s">
        <v>160</v>
      </c>
      <c r="D92" s="18">
        <v>25</v>
      </c>
      <c r="E92" s="18" t="s">
        <v>456</v>
      </c>
      <c r="F92" s="16">
        <v>3650</v>
      </c>
      <c r="G92" s="16">
        <v>1390</v>
      </c>
      <c r="H92" s="16">
        <f t="shared" si="10"/>
        <v>91250</v>
      </c>
      <c r="I92" s="17">
        <f t="shared" si="11"/>
        <v>34750</v>
      </c>
    </row>
    <row r="93" spans="1:9" ht="104.25" customHeight="1">
      <c r="A93" s="14">
        <v>65</v>
      </c>
      <c r="B93" s="14" t="s">
        <v>161</v>
      </c>
      <c r="C93" s="15" t="s">
        <v>162</v>
      </c>
      <c r="D93" s="18">
        <v>3</v>
      </c>
      <c r="E93" s="18" t="s">
        <v>454</v>
      </c>
      <c r="F93" s="16">
        <v>3550</v>
      </c>
      <c r="G93" s="16">
        <v>250</v>
      </c>
      <c r="H93" s="16">
        <f>D93*F93</f>
        <v>10650</v>
      </c>
      <c r="I93" s="17">
        <f t="shared" si="11"/>
        <v>750</v>
      </c>
    </row>
    <row r="94" spans="1:9" ht="51">
      <c r="A94" s="14">
        <v>66</v>
      </c>
      <c r="B94" s="14" t="s">
        <v>163</v>
      </c>
      <c r="C94" s="15" t="s">
        <v>164</v>
      </c>
      <c r="D94" s="18">
        <v>121</v>
      </c>
      <c r="E94" s="18" t="s">
        <v>454</v>
      </c>
      <c r="F94" s="16">
        <v>870</v>
      </c>
      <c r="G94" s="16">
        <v>170</v>
      </c>
      <c r="H94" s="16">
        <f t="shared" si="10"/>
        <v>105270</v>
      </c>
      <c r="I94" s="17">
        <f t="shared" si="11"/>
        <v>20570</v>
      </c>
    </row>
    <row r="95" spans="1:9" ht="51">
      <c r="A95" s="14">
        <v>67</v>
      </c>
      <c r="B95" s="14" t="s">
        <v>165</v>
      </c>
      <c r="C95" s="15" t="s">
        <v>166</v>
      </c>
      <c r="D95" s="18">
        <v>321</v>
      </c>
      <c r="E95" s="18" t="s">
        <v>454</v>
      </c>
      <c r="F95" s="16">
        <v>330</v>
      </c>
      <c r="G95" s="16">
        <v>220</v>
      </c>
      <c r="H95" s="16">
        <f t="shared" ref="H95:H101" si="12">D95*F95</f>
        <v>105930</v>
      </c>
      <c r="I95" s="17">
        <f t="shared" ref="I95:I101" si="13">D95*G95</f>
        <v>70620</v>
      </c>
    </row>
    <row r="96" spans="1:9" ht="15">
      <c r="A96" s="14"/>
      <c r="B96" s="19"/>
      <c r="C96" s="20" t="s">
        <v>82</v>
      </c>
      <c r="D96" s="33"/>
      <c r="E96" s="31"/>
      <c r="F96" s="12"/>
      <c r="G96" s="12"/>
      <c r="H96" s="41">
        <f>SUM(H89:H95)</f>
        <v>2379450</v>
      </c>
      <c r="I96" s="13">
        <f>SUM(I89:I95)</f>
        <v>965190</v>
      </c>
    </row>
    <row r="97" spans="1:9" ht="17.25" customHeight="1">
      <c r="A97" s="34"/>
      <c r="B97" s="10">
        <v>42</v>
      </c>
      <c r="C97" s="11" t="s">
        <v>109</v>
      </c>
      <c r="D97" s="33"/>
      <c r="E97" s="31"/>
      <c r="F97" s="12"/>
      <c r="G97" s="12"/>
      <c r="H97" s="41"/>
      <c r="I97" s="13"/>
    </row>
    <row r="98" spans="1:9" ht="84" customHeight="1">
      <c r="A98" s="14">
        <v>68</v>
      </c>
      <c r="B98" s="14" t="s">
        <v>108</v>
      </c>
      <c r="C98" s="15" t="s">
        <v>107</v>
      </c>
      <c r="D98" s="18">
        <v>102.46</v>
      </c>
      <c r="E98" s="18" t="s">
        <v>456</v>
      </c>
      <c r="F98" s="16">
        <v>5350</v>
      </c>
      <c r="G98" s="16">
        <v>4100</v>
      </c>
      <c r="H98" s="16">
        <f t="shared" si="12"/>
        <v>548161</v>
      </c>
      <c r="I98" s="17">
        <f t="shared" si="13"/>
        <v>420086</v>
      </c>
    </row>
    <row r="99" spans="1:9" ht="55.5" customHeight="1">
      <c r="A99" s="14">
        <v>69</v>
      </c>
      <c r="B99" s="14" t="s">
        <v>13</v>
      </c>
      <c r="C99" s="15" t="s">
        <v>14</v>
      </c>
      <c r="D99" s="18">
        <v>171</v>
      </c>
      <c r="E99" s="18" t="s">
        <v>456</v>
      </c>
      <c r="F99" s="16">
        <v>350</v>
      </c>
      <c r="G99" s="16">
        <v>140</v>
      </c>
      <c r="H99" s="16">
        <f t="shared" si="12"/>
        <v>59850</v>
      </c>
      <c r="I99" s="17">
        <f t="shared" si="13"/>
        <v>23940</v>
      </c>
    </row>
    <row r="100" spans="1:9" ht="54" customHeight="1">
      <c r="A100" s="14">
        <v>70</v>
      </c>
      <c r="B100" s="14" t="s">
        <v>15</v>
      </c>
      <c r="C100" s="15" t="s">
        <v>16</v>
      </c>
      <c r="D100" s="18">
        <v>171</v>
      </c>
      <c r="E100" s="18" t="s">
        <v>456</v>
      </c>
      <c r="F100" s="16">
        <v>5300</v>
      </c>
      <c r="G100" s="16">
        <v>1000</v>
      </c>
      <c r="H100" s="16">
        <f t="shared" si="12"/>
        <v>906300</v>
      </c>
      <c r="I100" s="17">
        <f t="shared" si="13"/>
        <v>171000</v>
      </c>
    </row>
    <row r="101" spans="1:9" ht="104.25" customHeight="1">
      <c r="A101" s="14">
        <v>71</v>
      </c>
      <c r="B101" s="14" t="s">
        <v>17</v>
      </c>
      <c r="C101" s="15" t="s">
        <v>18</v>
      </c>
      <c r="D101" s="18">
        <v>0</v>
      </c>
      <c r="E101" s="18" t="s">
        <v>459</v>
      </c>
      <c r="F101" s="16">
        <v>0</v>
      </c>
      <c r="G101" s="16">
        <v>0</v>
      </c>
      <c r="H101" s="16">
        <f t="shared" si="12"/>
        <v>0</v>
      </c>
      <c r="I101" s="17">
        <f t="shared" si="13"/>
        <v>0</v>
      </c>
    </row>
    <row r="102" spans="1:9" ht="91.5" customHeight="1">
      <c r="A102" s="14">
        <v>72</v>
      </c>
      <c r="B102" s="14" t="s">
        <v>319</v>
      </c>
      <c r="C102" s="15" t="s">
        <v>321</v>
      </c>
      <c r="D102" s="18">
        <v>101</v>
      </c>
      <c r="E102" s="18" t="s">
        <v>456</v>
      </c>
      <c r="F102" s="16">
        <v>5350</v>
      </c>
      <c r="G102" s="16">
        <v>4990</v>
      </c>
      <c r="H102" s="16">
        <f t="shared" ref="H102:H112" si="14">D102*F102</f>
        <v>540350</v>
      </c>
      <c r="I102" s="17">
        <f t="shared" ref="I102:I112" si="15">D102*G102</f>
        <v>503990</v>
      </c>
    </row>
    <row r="103" spans="1:9" ht="110.25" customHeight="1">
      <c r="A103" s="14">
        <v>73</v>
      </c>
      <c r="B103" s="14" t="s">
        <v>320</v>
      </c>
      <c r="C103" s="15" t="s">
        <v>322</v>
      </c>
      <c r="D103" s="18">
        <v>30</v>
      </c>
      <c r="E103" s="18" t="s">
        <v>459</v>
      </c>
      <c r="F103" s="16">
        <v>970</v>
      </c>
      <c r="G103" s="16">
        <v>750</v>
      </c>
      <c r="H103" s="16">
        <f t="shared" si="14"/>
        <v>29100</v>
      </c>
      <c r="I103" s="17">
        <f t="shared" si="15"/>
        <v>22500</v>
      </c>
    </row>
    <row r="104" spans="1:9" ht="63.75">
      <c r="A104" s="14">
        <v>74</v>
      </c>
      <c r="B104" s="14" t="s">
        <v>19</v>
      </c>
      <c r="C104" s="15" t="s">
        <v>20</v>
      </c>
      <c r="D104" s="18">
        <v>101</v>
      </c>
      <c r="E104" s="18" t="s">
        <v>456</v>
      </c>
      <c r="F104" s="16">
        <v>990</v>
      </c>
      <c r="G104" s="16">
        <v>1830</v>
      </c>
      <c r="H104" s="16">
        <f t="shared" si="14"/>
        <v>99990</v>
      </c>
      <c r="I104" s="17">
        <f t="shared" si="15"/>
        <v>184830</v>
      </c>
    </row>
    <row r="105" spans="1:9" ht="76.5">
      <c r="A105" s="14">
        <v>75</v>
      </c>
      <c r="B105" s="14" t="s">
        <v>318</v>
      </c>
      <c r="C105" s="15" t="s">
        <v>323</v>
      </c>
      <c r="D105" s="18">
        <v>171</v>
      </c>
      <c r="E105" s="18" t="s">
        <v>456</v>
      </c>
      <c r="F105" s="16">
        <v>950</v>
      </c>
      <c r="G105" s="16">
        <v>1250</v>
      </c>
      <c r="H105" s="16">
        <f t="shared" si="14"/>
        <v>162450</v>
      </c>
      <c r="I105" s="17">
        <f t="shared" si="15"/>
        <v>213750</v>
      </c>
    </row>
    <row r="106" spans="1:9" ht="15">
      <c r="A106" s="14"/>
      <c r="B106" s="19"/>
      <c r="C106" s="20" t="s">
        <v>82</v>
      </c>
      <c r="D106" s="33"/>
      <c r="E106" s="31"/>
      <c r="F106" s="12"/>
      <c r="G106" s="12"/>
      <c r="H106" s="41">
        <f>SUM(H98:H105)</f>
        <v>2346201</v>
      </c>
      <c r="I106" s="13">
        <f>SUM(I98:I105)</f>
        <v>1540096</v>
      </c>
    </row>
    <row r="107" spans="1:9" ht="15">
      <c r="A107" s="34"/>
      <c r="B107" s="10">
        <v>43</v>
      </c>
      <c r="C107" s="11" t="s">
        <v>106</v>
      </c>
      <c r="D107" s="33"/>
      <c r="E107" s="31"/>
      <c r="F107" s="12"/>
      <c r="G107" s="12"/>
      <c r="H107" s="41"/>
      <c r="I107" s="13"/>
    </row>
    <row r="108" spans="1:9">
      <c r="A108" s="14">
        <v>76</v>
      </c>
      <c r="B108" s="14" t="s">
        <v>105</v>
      </c>
      <c r="C108" s="15" t="s">
        <v>104</v>
      </c>
      <c r="D108" s="18">
        <v>112</v>
      </c>
      <c r="E108" s="18" t="s">
        <v>459</v>
      </c>
      <c r="F108" s="16">
        <v>0</v>
      </c>
      <c r="G108" s="16">
        <v>600</v>
      </c>
      <c r="H108" s="16">
        <f t="shared" si="14"/>
        <v>0</v>
      </c>
      <c r="I108" s="17">
        <f t="shared" si="15"/>
        <v>67200</v>
      </c>
    </row>
    <row r="109" spans="1:9">
      <c r="A109" s="14">
        <v>77</v>
      </c>
      <c r="B109" s="14" t="s">
        <v>103</v>
      </c>
      <c r="C109" s="15" t="s">
        <v>102</v>
      </c>
      <c r="D109" s="18">
        <v>20</v>
      </c>
      <c r="E109" s="18" t="s">
        <v>459</v>
      </c>
      <c r="F109" s="16">
        <v>0</v>
      </c>
      <c r="G109" s="16">
        <v>600</v>
      </c>
      <c r="H109" s="16">
        <f t="shared" si="14"/>
        <v>0</v>
      </c>
      <c r="I109" s="17">
        <f t="shared" si="15"/>
        <v>12000</v>
      </c>
    </row>
    <row r="110" spans="1:9" ht="65.25" customHeight="1">
      <c r="A110" s="14">
        <v>78</v>
      </c>
      <c r="B110" s="14" t="s">
        <v>101</v>
      </c>
      <c r="C110" s="15" t="s">
        <v>100</v>
      </c>
      <c r="D110" s="18">
        <v>112</v>
      </c>
      <c r="E110" s="18" t="s">
        <v>459</v>
      </c>
      <c r="F110" s="16">
        <v>3000</v>
      </c>
      <c r="G110" s="16">
        <v>700</v>
      </c>
      <c r="H110" s="16">
        <f t="shared" si="14"/>
        <v>336000</v>
      </c>
      <c r="I110" s="17">
        <f t="shared" si="15"/>
        <v>78400</v>
      </c>
    </row>
    <row r="111" spans="1:9" ht="63.75">
      <c r="A111" s="14">
        <v>79</v>
      </c>
      <c r="B111" s="14" t="s">
        <v>99</v>
      </c>
      <c r="C111" s="15" t="s">
        <v>98</v>
      </c>
      <c r="D111" s="18">
        <v>20</v>
      </c>
      <c r="E111" s="18" t="s">
        <v>459</v>
      </c>
      <c r="F111" s="16">
        <v>3600</v>
      </c>
      <c r="G111" s="16">
        <v>960</v>
      </c>
      <c r="H111" s="16">
        <f t="shared" si="14"/>
        <v>72000</v>
      </c>
      <c r="I111" s="17">
        <f t="shared" si="15"/>
        <v>19200</v>
      </c>
    </row>
    <row r="112" spans="1:9" ht="91.5" customHeight="1">
      <c r="A112" s="14">
        <v>80</v>
      </c>
      <c r="B112" s="14" t="s">
        <v>167</v>
      </c>
      <c r="C112" s="15" t="s">
        <v>168</v>
      </c>
      <c r="D112" s="18">
        <v>112</v>
      </c>
      <c r="E112" s="18" t="s">
        <v>459</v>
      </c>
      <c r="F112" s="16">
        <v>1790</v>
      </c>
      <c r="G112" s="16">
        <v>1000</v>
      </c>
      <c r="H112" s="16">
        <f t="shared" si="14"/>
        <v>200480</v>
      </c>
      <c r="I112" s="17">
        <f t="shared" si="15"/>
        <v>112000</v>
      </c>
    </row>
    <row r="113" spans="1:9" ht="79.5" customHeight="1">
      <c r="A113" s="14">
        <v>81</v>
      </c>
      <c r="B113" s="14" t="s">
        <v>169</v>
      </c>
      <c r="C113" s="15" t="s">
        <v>170</v>
      </c>
      <c r="D113" s="18">
        <v>14</v>
      </c>
      <c r="E113" s="18" t="s">
        <v>459</v>
      </c>
      <c r="F113" s="16">
        <v>1600</v>
      </c>
      <c r="G113" s="16">
        <v>920</v>
      </c>
      <c r="H113" s="16">
        <f t="shared" ref="H113:H121" si="16">D113*F113</f>
        <v>22400</v>
      </c>
      <c r="I113" s="17">
        <f>D113*G113</f>
        <v>12880</v>
      </c>
    </row>
    <row r="114" spans="1:9" ht="68.25" customHeight="1">
      <c r="A114" s="14">
        <v>82</v>
      </c>
      <c r="B114" s="14" t="s">
        <v>171</v>
      </c>
      <c r="C114" s="15" t="s">
        <v>172</v>
      </c>
      <c r="D114" s="18">
        <v>34</v>
      </c>
      <c r="E114" s="18" t="s">
        <v>459</v>
      </c>
      <c r="F114" s="16">
        <v>2150</v>
      </c>
      <c r="G114" s="16">
        <v>1220</v>
      </c>
      <c r="H114" s="16">
        <f t="shared" si="16"/>
        <v>73100</v>
      </c>
      <c r="I114" s="17">
        <f t="shared" ref="I114:I121" si="17">D114*G114</f>
        <v>41480</v>
      </c>
    </row>
    <row r="115" spans="1:9" ht="65.25" customHeight="1">
      <c r="A115" s="14">
        <v>83</v>
      </c>
      <c r="B115" s="14" t="s">
        <v>173</v>
      </c>
      <c r="C115" s="15" t="s">
        <v>174</v>
      </c>
      <c r="D115" s="18">
        <v>1</v>
      </c>
      <c r="E115" s="18" t="s">
        <v>454</v>
      </c>
      <c r="F115" s="16">
        <v>5790</v>
      </c>
      <c r="G115" s="16">
        <v>450</v>
      </c>
      <c r="H115" s="16">
        <f t="shared" si="16"/>
        <v>5790</v>
      </c>
      <c r="I115" s="17">
        <f t="shared" si="17"/>
        <v>450</v>
      </c>
    </row>
    <row r="116" spans="1:9" ht="80.25" customHeight="1">
      <c r="A116" s="14">
        <v>84</v>
      </c>
      <c r="B116" s="14" t="s">
        <v>175</v>
      </c>
      <c r="C116" s="15" t="s">
        <v>176</v>
      </c>
      <c r="D116" s="18">
        <v>34</v>
      </c>
      <c r="E116" s="18" t="s">
        <v>459</v>
      </c>
      <c r="F116" s="16">
        <v>0</v>
      </c>
      <c r="G116" s="16">
        <v>1220</v>
      </c>
      <c r="H116" s="16">
        <f t="shared" si="16"/>
        <v>0</v>
      </c>
      <c r="I116" s="17">
        <f t="shared" si="17"/>
        <v>41480</v>
      </c>
    </row>
    <row r="117" spans="1:9" ht="16.5" customHeight="1">
      <c r="A117" s="14"/>
      <c r="B117" s="19"/>
      <c r="C117" s="20" t="s">
        <v>82</v>
      </c>
      <c r="D117" s="33"/>
      <c r="E117" s="31"/>
      <c r="F117" s="12"/>
      <c r="G117" s="12"/>
      <c r="H117" s="41">
        <f>SUM(H108:H116)</f>
        <v>709770</v>
      </c>
      <c r="I117" s="13">
        <f>SUM(I108:I116)</f>
        <v>385090</v>
      </c>
    </row>
    <row r="118" spans="1:9" ht="15" customHeight="1">
      <c r="A118" s="34"/>
      <c r="B118" s="10">
        <v>44</v>
      </c>
      <c r="C118" s="11" t="s">
        <v>97</v>
      </c>
      <c r="D118" s="33"/>
      <c r="E118" s="31"/>
      <c r="F118" s="12"/>
      <c r="G118" s="12"/>
      <c r="H118" s="41"/>
      <c r="I118" s="13"/>
    </row>
    <row r="119" spans="1:9" ht="78.75" customHeight="1">
      <c r="A119" s="14">
        <v>85</v>
      </c>
      <c r="B119" s="14" t="s">
        <v>334</v>
      </c>
      <c r="C119" s="15" t="s">
        <v>126</v>
      </c>
      <c r="D119" s="18">
        <v>4</v>
      </c>
      <c r="E119" s="18" t="s">
        <v>454</v>
      </c>
      <c r="F119" s="16">
        <v>56500</v>
      </c>
      <c r="G119" s="16">
        <v>5000</v>
      </c>
      <c r="H119" s="16">
        <f t="shared" si="16"/>
        <v>226000</v>
      </c>
      <c r="I119" s="17">
        <f t="shared" si="17"/>
        <v>20000</v>
      </c>
    </row>
    <row r="120" spans="1:9" ht="89.25">
      <c r="A120" s="14">
        <v>86</v>
      </c>
      <c r="B120" s="14" t="s">
        <v>21</v>
      </c>
      <c r="C120" s="15" t="s">
        <v>22</v>
      </c>
      <c r="D120" s="18">
        <v>2</v>
      </c>
      <c r="E120" s="18" t="s">
        <v>454</v>
      </c>
      <c r="F120" s="16">
        <v>123000</v>
      </c>
      <c r="G120" s="16">
        <v>5000</v>
      </c>
      <c r="H120" s="16">
        <f t="shared" si="16"/>
        <v>246000</v>
      </c>
      <c r="I120" s="17">
        <f t="shared" si="17"/>
        <v>10000</v>
      </c>
    </row>
    <row r="121" spans="1:9" ht="89.25">
      <c r="A121" s="14">
        <v>87</v>
      </c>
      <c r="B121" s="14" t="s">
        <v>23</v>
      </c>
      <c r="C121" s="15" t="s">
        <v>24</v>
      </c>
      <c r="D121" s="18">
        <v>5</v>
      </c>
      <c r="E121" s="18" t="s">
        <v>454</v>
      </c>
      <c r="F121" s="16">
        <v>170000</v>
      </c>
      <c r="G121" s="16">
        <v>5000</v>
      </c>
      <c r="H121" s="16">
        <f t="shared" si="16"/>
        <v>850000</v>
      </c>
      <c r="I121" s="17">
        <f t="shared" si="17"/>
        <v>25000</v>
      </c>
    </row>
    <row r="122" spans="1:9" ht="89.25">
      <c r="A122" s="14">
        <v>88</v>
      </c>
      <c r="B122" s="14" t="s">
        <v>25</v>
      </c>
      <c r="C122" s="15" t="s">
        <v>26</v>
      </c>
      <c r="D122" s="18">
        <v>4</v>
      </c>
      <c r="E122" s="18" t="s">
        <v>454</v>
      </c>
      <c r="F122" s="16">
        <v>163000</v>
      </c>
      <c r="G122" s="16">
        <v>5000</v>
      </c>
      <c r="H122" s="16">
        <f>D122*F122</f>
        <v>652000</v>
      </c>
      <c r="I122" s="17">
        <f>D122*G122</f>
        <v>20000</v>
      </c>
    </row>
    <row r="123" spans="1:9" ht="89.25">
      <c r="A123" s="14">
        <v>89</v>
      </c>
      <c r="B123" s="14" t="s">
        <v>199</v>
      </c>
      <c r="C123" s="15" t="s">
        <v>400</v>
      </c>
      <c r="D123" s="18">
        <v>1</v>
      </c>
      <c r="E123" s="18" t="s">
        <v>454</v>
      </c>
      <c r="F123" s="16">
        <v>110000</v>
      </c>
      <c r="G123" s="16">
        <v>5000</v>
      </c>
      <c r="H123" s="16">
        <f>D123*F123</f>
        <v>110000</v>
      </c>
      <c r="I123" s="17">
        <f>D123*G123</f>
        <v>5000</v>
      </c>
    </row>
    <row r="124" spans="1:9" ht="63.75">
      <c r="A124" s="14">
        <v>90</v>
      </c>
      <c r="B124" s="14" t="s">
        <v>27</v>
      </c>
      <c r="C124" s="15" t="s">
        <v>28</v>
      </c>
      <c r="D124" s="18">
        <v>1</v>
      </c>
      <c r="E124" s="18" t="s">
        <v>454</v>
      </c>
      <c r="F124" s="16">
        <v>144000</v>
      </c>
      <c r="G124" s="16">
        <v>5000</v>
      </c>
      <c r="H124" s="16">
        <f>D124*F124</f>
        <v>144000</v>
      </c>
      <c r="I124" s="17">
        <f>D124*G124</f>
        <v>5000</v>
      </c>
    </row>
    <row r="125" spans="1:9" ht="76.5">
      <c r="A125" s="14">
        <v>91</v>
      </c>
      <c r="B125" s="14" t="s">
        <v>339</v>
      </c>
      <c r="C125" s="15" t="s">
        <v>127</v>
      </c>
      <c r="D125" s="18">
        <v>2</v>
      </c>
      <c r="E125" s="18" t="s">
        <v>454</v>
      </c>
      <c r="F125" s="16">
        <v>37000</v>
      </c>
      <c r="G125" s="16">
        <v>4500</v>
      </c>
      <c r="H125" s="16">
        <f>D125*F125</f>
        <v>74000</v>
      </c>
      <c r="I125" s="17">
        <f>D125*G125</f>
        <v>9000</v>
      </c>
    </row>
    <row r="126" spans="1:9" ht="76.5">
      <c r="A126" s="14">
        <v>92</v>
      </c>
      <c r="B126" s="14" t="s">
        <v>340</v>
      </c>
      <c r="C126" s="15" t="s">
        <v>29</v>
      </c>
      <c r="D126" s="18">
        <v>6</v>
      </c>
      <c r="E126" s="18" t="s">
        <v>454</v>
      </c>
      <c r="F126" s="16">
        <v>38000</v>
      </c>
      <c r="G126" s="16">
        <v>4500</v>
      </c>
      <c r="H126" s="16">
        <f>D126*F126</f>
        <v>228000</v>
      </c>
      <c r="I126" s="17">
        <f>D126*G126</f>
        <v>27000</v>
      </c>
    </row>
    <row r="127" spans="1:9" ht="69" customHeight="1">
      <c r="A127" s="14">
        <v>93</v>
      </c>
      <c r="B127" s="14" t="s">
        <v>139</v>
      </c>
      <c r="C127" s="15" t="s">
        <v>140</v>
      </c>
      <c r="D127" s="18">
        <v>3</v>
      </c>
      <c r="E127" s="18" t="s">
        <v>454</v>
      </c>
      <c r="F127" s="16">
        <v>33000</v>
      </c>
      <c r="G127" s="16">
        <v>4500</v>
      </c>
      <c r="H127" s="16">
        <f t="shared" ref="H127:H132" si="18">D127*F127</f>
        <v>99000</v>
      </c>
      <c r="I127" s="17">
        <f t="shared" ref="I127:I132" si="19">D127*G127</f>
        <v>13500</v>
      </c>
    </row>
    <row r="128" spans="1:9" ht="15">
      <c r="A128" s="14"/>
      <c r="B128" s="19"/>
      <c r="C128" s="20" t="s">
        <v>82</v>
      </c>
      <c r="D128" s="33"/>
      <c r="E128" s="31"/>
      <c r="F128" s="12"/>
      <c r="G128" s="12"/>
      <c r="H128" s="41">
        <f>SUM(H119:H127)</f>
        <v>2629000</v>
      </c>
      <c r="I128" s="13">
        <f>SUM(I119:I127)</f>
        <v>134500</v>
      </c>
    </row>
    <row r="129" spans="1:9" ht="15" customHeight="1">
      <c r="A129" s="33"/>
      <c r="B129" s="10">
        <v>47</v>
      </c>
      <c r="C129" s="11" t="s">
        <v>96</v>
      </c>
      <c r="D129" s="33"/>
      <c r="E129" s="31"/>
      <c r="F129" s="12"/>
      <c r="G129" s="12"/>
      <c r="H129" s="41"/>
      <c r="I129" s="13"/>
    </row>
    <row r="130" spans="1:9" ht="38.25">
      <c r="A130" s="14">
        <v>94</v>
      </c>
      <c r="B130" s="14" t="s">
        <v>95</v>
      </c>
      <c r="C130" s="15" t="s">
        <v>94</v>
      </c>
      <c r="D130" s="18">
        <v>9.8699999999999992</v>
      </c>
      <c r="E130" s="18" t="s">
        <v>59</v>
      </c>
      <c r="F130" s="16">
        <v>2000</v>
      </c>
      <c r="G130" s="16">
        <v>33000</v>
      </c>
      <c r="H130" s="16">
        <f t="shared" si="18"/>
        <v>19740</v>
      </c>
      <c r="I130" s="17">
        <f t="shared" si="19"/>
        <v>325710</v>
      </c>
    </row>
    <row r="131" spans="1:9" ht="51">
      <c r="A131" s="14">
        <v>95</v>
      </c>
      <c r="B131" s="14" t="s">
        <v>341</v>
      </c>
      <c r="C131" s="15" t="s">
        <v>128</v>
      </c>
      <c r="D131" s="18">
        <v>987</v>
      </c>
      <c r="E131" s="18" t="s">
        <v>456</v>
      </c>
      <c r="F131" s="16">
        <v>300</v>
      </c>
      <c r="G131" s="16">
        <v>370</v>
      </c>
      <c r="H131" s="16">
        <f t="shared" si="18"/>
        <v>296100</v>
      </c>
      <c r="I131" s="17">
        <f t="shared" si="19"/>
        <v>365190</v>
      </c>
    </row>
    <row r="132" spans="1:9" ht="51">
      <c r="A132" s="14">
        <v>96</v>
      </c>
      <c r="B132" s="48" t="s">
        <v>66</v>
      </c>
      <c r="C132" s="47" t="s">
        <v>67</v>
      </c>
      <c r="D132" s="49">
        <v>700</v>
      </c>
      <c r="E132" s="49" t="s">
        <v>68</v>
      </c>
      <c r="F132" s="16">
        <v>0</v>
      </c>
      <c r="G132" s="16">
        <v>700</v>
      </c>
      <c r="H132" s="16">
        <f t="shared" si="18"/>
        <v>0</v>
      </c>
      <c r="I132" s="17">
        <f t="shared" si="19"/>
        <v>490000</v>
      </c>
    </row>
    <row r="133" spans="1:9" ht="15">
      <c r="A133" s="14"/>
      <c r="B133" s="19"/>
      <c r="C133" s="20" t="s">
        <v>82</v>
      </c>
      <c r="D133" s="33"/>
      <c r="E133" s="31"/>
      <c r="F133" s="12"/>
      <c r="G133" s="12"/>
      <c r="H133" s="41">
        <f>SUM(H130:H132)</f>
        <v>315840</v>
      </c>
      <c r="I133" s="13">
        <f>SUM(I130:I132)</f>
        <v>1180900</v>
      </c>
    </row>
    <row r="134" spans="1:9" ht="15">
      <c r="A134" s="33"/>
      <c r="B134" s="10">
        <v>48</v>
      </c>
      <c r="C134" s="11" t="s">
        <v>93</v>
      </c>
      <c r="D134" s="33"/>
      <c r="E134" s="31"/>
      <c r="F134" s="12"/>
      <c r="G134" s="12"/>
      <c r="H134" s="41"/>
      <c r="I134" s="13"/>
    </row>
    <row r="135" spans="1:9" ht="91.5" customHeight="1">
      <c r="A135" s="14">
        <v>97</v>
      </c>
      <c r="B135" s="14" t="s">
        <v>324</v>
      </c>
      <c r="C135" s="15" t="s">
        <v>129</v>
      </c>
      <c r="D135" s="18">
        <v>152.5</v>
      </c>
      <c r="E135" s="18" t="s">
        <v>456</v>
      </c>
      <c r="F135" s="16">
        <v>6100</v>
      </c>
      <c r="G135" s="16">
        <v>5500</v>
      </c>
      <c r="H135" s="16">
        <f>D135*F135</f>
        <v>930250</v>
      </c>
      <c r="I135" s="17">
        <f>D135*G135</f>
        <v>838750</v>
      </c>
    </row>
    <row r="136" spans="1:9" ht="89.25">
      <c r="A136" s="14">
        <v>98</v>
      </c>
      <c r="B136" s="14" t="s">
        <v>30</v>
      </c>
      <c r="C136" s="15" t="s">
        <v>31</v>
      </c>
      <c r="D136" s="49">
        <v>149</v>
      </c>
      <c r="E136" s="18" t="s">
        <v>456</v>
      </c>
      <c r="F136" s="16">
        <v>6500</v>
      </c>
      <c r="G136" s="16">
        <v>5500</v>
      </c>
      <c r="H136" s="16">
        <f t="shared" ref="H136:H141" si="20">D136*F136</f>
        <v>968500</v>
      </c>
      <c r="I136" s="17">
        <f t="shared" ref="I136:I141" si="21">D136*G136</f>
        <v>819500</v>
      </c>
    </row>
    <row r="137" spans="1:9" ht="51">
      <c r="A137" s="14">
        <v>99</v>
      </c>
      <c r="B137" s="14" t="s">
        <v>92</v>
      </c>
      <c r="C137" s="15" t="s">
        <v>91</v>
      </c>
      <c r="D137" s="18">
        <v>1800</v>
      </c>
      <c r="E137" s="18" t="s">
        <v>454</v>
      </c>
      <c r="F137" s="16">
        <v>80</v>
      </c>
      <c r="G137" s="16">
        <v>90</v>
      </c>
      <c r="H137" s="16">
        <f t="shared" si="20"/>
        <v>144000</v>
      </c>
      <c r="I137" s="17">
        <f t="shared" si="21"/>
        <v>162000</v>
      </c>
    </row>
    <row r="138" spans="1:9" ht="127.5">
      <c r="A138" s="14">
        <v>100</v>
      </c>
      <c r="B138" s="14" t="s">
        <v>177</v>
      </c>
      <c r="C138" s="15" t="s">
        <v>178</v>
      </c>
      <c r="D138" s="18">
        <v>96</v>
      </c>
      <c r="E138" s="18" t="s">
        <v>456</v>
      </c>
      <c r="F138" s="16">
        <v>7600</v>
      </c>
      <c r="G138" s="16">
        <v>900</v>
      </c>
      <c r="H138" s="16">
        <f t="shared" si="20"/>
        <v>729600</v>
      </c>
      <c r="I138" s="17">
        <f t="shared" si="21"/>
        <v>86400</v>
      </c>
    </row>
    <row r="139" spans="1:9" ht="51">
      <c r="A139" s="14">
        <v>101</v>
      </c>
      <c r="B139" s="14" t="s">
        <v>325</v>
      </c>
      <c r="C139" s="15" t="s">
        <v>130</v>
      </c>
      <c r="D139" s="18">
        <v>339.95</v>
      </c>
      <c r="E139" s="18" t="s">
        <v>456</v>
      </c>
      <c r="F139" s="16">
        <v>2000</v>
      </c>
      <c r="G139" s="16">
        <v>1700</v>
      </c>
      <c r="H139" s="16">
        <f t="shared" si="20"/>
        <v>679900</v>
      </c>
      <c r="I139" s="17">
        <f t="shared" si="21"/>
        <v>577915</v>
      </c>
    </row>
    <row r="140" spans="1:9" ht="51">
      <c r="A140" s="14">
        <v>102</v>
      </c>
      <c r="B140" s="14" t="s">
        <v>200</v>
      </c>
      <c r="C140" s="15" t="s">
        <v>242</v>
      </c>
      <c r="D140" s="18">
        <v>331.8</v>
      </c>
      <c r="E140" s="18" t="s">
        <v>456</v>
      </c>
      <c r="F140" s="16">
        <v>1600</v>
      </c>
      <c r="G140" s="16">
        <v>1700</v>
      </c>
      <c r="H140" s="16">
        <f t="shared" si="20"/>
        <v>530880</v>
      </c>
      <c r="I140" s="17">
        <f t="shared" si="21"/>
        <v>564060</v>
      </c>
    </row>
    <row r="141" spans="1:9" ht="63.75">
      <c r="A141" s="14">
        <v>103</v>
      </c>
      <c r="B141" s="14" t="s">
        <v>326</v>
      </c>
      <c r="C141" s="15" t="s">
        <v>131</v>
      </c>
      <c r="D141" s="18">
        <v>339.95</v>
      </c>
      <c r="E141" s="18" t="s">
        <v>456</v>
      </c>
      <c r="F141" s="16">
        <v>150</v>
      </c>
      <c r="G141" s="16">
        <v>250</v>
      </c>
      <c r="H141" s="16">
        <f t="shared" si="20"/>
        <v>50992.5</v>
      </c>
      <c r="I141" s="17">
        <f t="shared" si="21"/>
        <v>84987.5</v>
      </c>
    </row>
    <row r="142" spans="1:9" ht="79.5" customHeight="1">
      <c r="A142" s="14">
        <v>104</v>
      </c>
      <c r="B142" s="14" t="s">
        <v>201</v>
      </c>
      <c r="C142" s="15" t="s">
        <v>243</v>
      </c>
      <c r="D142" s="18">
        <v>132.15</v>
      </c>
      <c r="E142" s="18" t="s">
        <v>456</v>
      </c>
      <c r="F142" s="16">
        <v>1600</v>
      </c>
      <c r="G142" s="16">
        <v>800</v>
      </c>
      <c r="H142" s="16">
        <f t="shared" ref="H142:H187" si="22">D142*F142</f>
        <v>211440</v>
      </c>
      <c r="I142" s="17">
        <f>D142*G142</f>
        <v>105720</v>
      </c>
    </row>
    <row r="143" spans="1:9" ht="91.5" customHeight="1">
      <c r="A143" s="14">
        <v>105</v>
      </c>
      <c r="B143" s="14" t="s">
        <v>32</v>
      </c>
      <c r="C143" s="15" t="s">
        <v>33</v>
      </c>
      <c r="D143" s="49">
        <v>34.020000000000003</v>
      </c>
      <c r="E143" s="18" t="s">
        <v>57</v>
      </c>
      <c r="F143" s="16">
        <v>29000</v>
      </c>
      <c r="G143" s="16">
        <v>9000</v>
      </c>
      <c r="H143" s="16">
        <f t="shared" si="22"/>
        <v>986580.00000000012</v>
      </c>
      <c r="I143" s="17">
        <f t="shared" ref="I143:I187" si="23">D143*G143</f>
        <v>306180</v>
      </c>
    </row>
    <row r="144" spans="1:9" ht="63.75">
      <c r="A144" s="14">
        <v>106</v>
      </c>
      <c r="B144" s="14" t="s">
        <v>34</v>
      </c>
      <c r="C144" s="15" t="s">
        <v>35</v>
      </c>
      <c r="D144" s="49">
        <v>34.020000000000003</v>
      </c>
      <c r="E144" s="18" t="s">
        <v>57</v>
      </c>
      <c r="F144" s="16">
        <v>0</v>
      </c>
      <c r="G144" s="16">
        <v>6000</v>
      </c>
      <c r="H144" s="16">
        <f t="shared" si="22"/>
        <v>0</v>
      </c>
      <c r="I144" s="17">
        <f t="shared" si="23"/>
        <v>204120.00000000003</v>
      </c>
    </row>
    <row r="145" spans="1:9" ht="15">
      <c r="A145" s="14"/>
      <c r="B145" s="19"/>
      <c r="C145" s="20" t="s">
        <v>82</v>
      </c>
      <c r="D145" s="33"/>
      <c r="E145" s="31"/>
      <c r="F145" s="12"/>
      <c r="G145" s="12"/>
      <c r="H145" s="41">
        <f>SUM(H135:H144)</f>
        <v>5232142.5</v>
      </c>
      <c r="I145" s="13">
        <f>SUM(I135:I144)</f>
        <v>3749632.5</v>
      </c>
    </row>
    <row r="146" spans="1:9" ht="25.5">
      <c r="A146" s="33"/>
      <c r="B146" s="10">
        <v>56</v>
      </c>
      <c r="C146" s="11" t="s">
        <v>384</v>
      </c>
      <c r="D146" s="33"/>
      <c r="E146" s="31"/>
      <c r="F146" s="12"/>
      <c r="G146" s="12"/>
      <c r="H146" s="41"/>
      <c r="I146" s="13"/>
    </row>
    <row r="147" spans="1:9" ht="51">
      <c r="A147" s="14">
        <v>107</v>
      </c>
      <c r="B147" s="14" t="s">
        <v>115</v>
      </c>
      <c r="C147" s="15" t="s">
        <v>116</v>
      </c>
      <c r="D147" s="18">
        <v>14</v>
      </c>
      <c r="E147" s="18" t="s">
        <v>454</v>
      </c>
      <c r="F147" s="16">
        <v>450</v>
      </c>
      <c r="G147" s="16">
        <v>450</v>
      </c>
      <c r="H147" s="16">
        <f t="shared" si="22"/>
        <v>6300</v>
      </c>
      <c r="I147" s="17">
        <f t="shared" si="23"/>
        <v>6300</v>
      </c>
    </row>
    <row r="148" spans="1:9" ht="51">
      <c r="A148" s="14">
        <v>108</v>
      </c>
      <c r="B148" s="14" t="s">
        <v>117</v>
      </c>
      <c r="C148" s="15" t="s">
        <v>118</v>
      </c>
      <c r="D148" s="18">
        <v>28</v>
      </c>
      <c r="E148" s="18" t="s">
        <v>454</v>
      </c>
      <c r="F148" s="16">
        <v>450</v>
      </c>
      <c r="G148" s="16">
        <v>450</v>
      </c>
      <c r="H148" s="16">
        <f t="shared" si="22"/>
        <v>12600</v>
      </c>
      <c r="I148" s="17">
        <f t="shared" si="23"/>
        <v>12600</v>
      </c>
    </row>
    <row r="149" spans="1:9" ht="51">
      <c r="A149" s="14">
        <v>109</v>
      </c>
      <c r="B149" s="14" t="s">
        <v>36</v>
      </c>
      <c r="C149" s="15" t="s">
        <v>37</v>
      </c>
      <c r="D149" s="18">
        <v>16</v>
      </c>
      <c r="E149" s="18" t="s">
        <v>454</v>
      </c>
      <c r="F149" s="16">
        <v>460</v>
      </c>
      <c r="G149" s="16">
        <v>450</v>
      </c>
      <c r="H149" s="16">
        <f t="shared" si="22"/>
        <v>7360</v>
      </c>
      <c r="I149" s="17">
        <f t="shared" si="23"/>
        <v>7200</v>
      </c>
    </row>
    <row r="150" spans="1:9" ht="13.5" customHeight="1">
      <c r="A150" s="14"/>
      <c r="B150" s="19"/>
      <c r="C150" s="20" t="s">
        <v>82</v>
      </c>
      <c r="D150" s="33"/>
      <c r="E150" s="31"/>
      <c r="F150" s="12"/>
      <c r="G150" s="12"/>
      <c r="H150" s="41">
        <f>SUM(H147:H149)</f>
        <v>26260</v>
      </c>
      <c r="I150" s="13">
        <f>SUM(I147:I149)</f>
        <v>26100</v>
      </c>
    </row>
    <row r="151" spans="1:9" ht="15">
      <c r="A151" s="33"/>
      <c r="B151" s="10">
        <v>71</v>
      </c>
      <c r="C151" s="11" t="s">
        <v>90</v>
      </c>
      <c r="D151" s="33"/>
      <c r="E151" s="31"/>
      <c r="F151" s="12"/>
      <c r="G151" s="12"/>
      <c r="H151" s="41"/>
      <c r="I151" s="13"/>
    </row>
    <row r="152" spans="1:9" ht="25.5">
      <c r="A152" s="14">
        <v>110</v>
      </c>
      <c r="B152" s="14" t="s">
        <v>342</v>
      </c>
      <c r="C152" s="15" t="s">
        <v>132</v>
      </c>
      <c r="D152" s="18">
        <v>80</v>
      </c>
      <c r="E152" s="18" t="s">
        <v>459</v>
      </c>
      <c r="F152" s="16">
        <v>0</v>
      </c>
      <c r="G152" s="16">
        <v>290</v>
      </c>
      <c r="H152" s="16">
        <f t="shared" si="22"/>
        <v>0</v>
      </c>
      <c r="I152" s="17">
        <f t="shared" si="23"/>
        <v>23200</v>
      </c>
    </row>
    <row r="153" spans="1:9" ht="38.25">
      <c r="A153" s="14">
        <v>111</v>
      </c>
      <c r="B153" s="14" t="s">
        <v>343</v>
      </c>
      <c r="C153" s="15" t="s">
        <v>133</v>
      </c>
      <c r="D153" s="18">
        <v>150</v>
      </c>
      <c r="E153" s="18" t="s">
        <v>459</v>
      </c>
      <c r="F153" s="16">
        <v>0</v>
      </c>
      <c r="G153" s="16">
        <v>80</v>
      </c>
      <c r="H153" s="16">
        <f t="shared" si="22"/>
        <v>0</v>
      </c>
      <c r="I153" s="17">
        <f t="shared" si="23"/>
        <v>12000</v>
      </c>
    </row>
    <row r="154" spans="1:9" ht="38.25">
      <c r="A154" s="14">
        <v>112</v>
      </c>
      <c r="B154" s="14" t="s">
        <v>344</v>
      </c>
      <c r="C154" s="15" t="s">
        <v>244</v>
      </c>
      <c r="D154" s="18">
        <v>10</v>
      </c>
      <c r="E154" s="18" t="s">
        <v>459</v>
      </c>
      <c r="F154" s="16">
        <v>0</v>
      </c>
      <c r="G154" s="16">
        <v>150</v>
      </c>
      <c r="H154" s="16">
        <f t="shared" si="22"/>
        <v>0</v>
      </c>
      <c r="I154" s="17">
        <f t="shared" si="23"/>
        <v>1500</v>
      </c>
    </row>
    <row r="155" spans="1:9" ht="25.5">
      <c r="A155" s="14">
        <v>113</v>
      </c>
      <c r="B155" s="14" t="s">
        <v>345</v>
      </c>
      <c r="C155" s="15" t="s">
        <v>134</v>
      </c>
      <c r="D155" s="18">
        <v>1</v>
      </c>
      <c r="E155" s="18" t="s">
        <v>454</v>
      </c>
      <c r="F155" s="16">
        <v>0</v>
      </c>
      <c r="G155" s="16">
        <v>1180</v>
      </c>
      <c r="H155" s="16">
        <f t="shared" si="22"/>
        <v>0</v>
      </c>
      <c r="I155" s="17">
        <f t="shared" si="23"/>
        <v>1180</v>
      </c>
    </row>
    <row r="156" spans="1:9" ht="51">
      <c r="A156" s="14">
        <v>114</v>
      </c>
      <c r="B156" s="14" t="s">
        <v>346</v>
      </c>
      <c r="C156" s="15" t="s">
        <v>245</v>
      </c>
      <c r="D156" s="18">
        <v>20</v>
      </c>
      <c r="E156" s="18" t="s">
        <v>454</v>
      </c>
      <c r="F156" s="16">
        <v>0</v>
      </c>
      <c r="G156" s="16">
        <v>350</v>
      </c>
      <c r="H156" s="16">
        <f t="shared" si="22"/>
        <v>0</v>
      </c>
      <c r="I156" s="17">
        <f t="shared" si="23"/>
        <v>7000</v>
      </c>
    </row>
    <row r="157" spans="1:9" ht="25.5">
      <c r="A157" s="14">
        <v>115</v>
      </c>
      <c r="B157" s="14" t="s">
        <v>347</v>
      </c>
      <c r="C157" s="15" t="s">
        <v>246</v>
      </c>
      <c r="D157" s="18">
        <v>20</v>
      </c>
      <c r="E157" s="18" t="s">
        <v>454</v>
      </c>
      <c r="F157" s="16">
        <v>0</v>
      </c>
      <c r="G157" s="16">
        <v>600</v>
      </c>
      <c r="H157" s="16">
        <f t="shared" si="22"/>
        <v>0</v>
      </c>
      <c r="I157" s="17">
        <f t="shared" si="23"/>
        <v>12000</v>
      </c>
    </row>
    <row r="158" spans="1:9" ht="25.5">
      <c r="A158" s="14">
        <v>116</v>
      </c>
      <c r="B158" s="14" t="s">
        <v>348</v>
      </c>
      <c r="C158" s="15" t="s">
        <v>135</v>
      </c>
      <c r="D158" s="18">
        <v>12</v>
      </c>
      <c r="E158" s="18" t="s">
        <v>459</v>
      </c>
      <c r="F158" s="16">
        <v>0</v>
      </c>
      <c r="G158" s="16">
        <v>250</v>
      </c>
      <c r="H158" s="16">
        <f t="shared" si="22"/>
        <v>0</v>
      </c>
      <c r="I158" s="17">
        <f t="shared" si="23"/>
        <v>3000</v>
      </c>
    </row>
    <row r="159" spans="1:9">
      <c r="A159" s="14">
        <v>117</v>
      </c>
      <c r="B159" s="14" t="s">
        <v>349</v>
      </c>
      <c r="C159" s="15" t="s">
        <v>136</v>
      </c>
      <c r="D159" s="18">
        <v>60</v>
      </c>
      <c r="E159" s="18" t="s">
        <v>459</v>
      </c>
      <c r="F159" s="16">
        <v>0</v>
      </c>
      <c r="G159" s="16">
        <v>400</v>
      </c>
      <c r="H159" s="16">
        <f t="shared" si="22"/>
        <v>0</v>
      </c>
      <c r="I159" s="17">
        <f t="shared" si="23"/>
        <v>24000</v>
      </c>
    </row>
    <row r="160" spans="1:9" ht="76.5">
      <c r="A160" s="14">
        <v>118</v>
      </c>
      <c r="B160" s="14" t="s">
        <v>350</v>
      </c>
      <c r="C160" s="15" t="s">
        <v>247</v>
      </c>
      <c r="D160" s="18">
        <v>80</v>
      </c>
      <c r="E160" s="18" t="s">
        <v>459</v>
      </c>
      <c r="F160" s="16">
        <v>90</v>
      </c>
      <c r="G160" s="16">
        <v>300</v>
      </c>
      <c r="H160" s="16">
        <f t="shared" si="22"/>
        <v>7200</v>
      </c>
      <c r="I160" s="17">
        <f t="shared" si="23"/>
        <v>24000</v>
      </c>
    </row>
    <row r="161" spans="1:9" ht="76.5">
      <c r="A161" s="14">
        <v>119</v>
      </c>
      <c r="B161" s="14" t="s">
        <v>351</v>
      </c>
      <c r="C161" s="15" t="s">
        <v>248</v>
      </c>
      <c r="D161" s="18">
        <v>295</v>
      </c>
      <c r="E161" s="18" t="s">
        <v>459</v>
      </c>
      <c r="F161" s="16">
        <v>100</v>
      </c>
      <c r="G161" s="16">
        <v>280</v>
      </c>
      <c r="H161" s="16">
        <f t="shared" si="22"/>
        <v>29500</v>
      </c>
      <c r="I161" s="17">
        <f t="shared" si="23"/>
        <v>82600</v>
      </c>
    </row>
    <row r="162" spans="1:9" ht="76.5">
      <c r="A162" s="14">
        <v>120</v>
      </c>
      <c r="B162" s="14" t="s">
        <v>352</v>
      </c>
      <c r="C162" s="15" t="s">
        <v>249</v>
      </c>
      <c r="D162" s="18">
        <v>150</v>
      </c>
      <c r="E162" s="18" t="s">
        <v>459</v>
      </c>
      <c r="F162" s="16">
        <v>90</v>
      </c>
      <c r="G162" s="16">
        <v>400</v>
      </c>
      <c r="H162" s="16">
        <f t="shared" si="22"/>
        <v>13500</v>
      </c>
      <c r="I162" s="17">
        <f t="shared" si="23"/>
        <v>60000</v>
      </c>
    </row>
    <row r="163" spans="1:9" ht="76.5">
      <c r="A163" s="14">
        <v>121</v>
      </c>
      <c r="B163" s="14" t="s">
        <v>353</v>
      </c>
      <c r="C163" s="15" t="s">
        <v>250</v>
      </c>
      <c r="D163" s="18">
        <v>15</v>
      </c>
      <c r="E163" s="18" t="s">
        <v>459</v>
      </c>
      <c r="F163" s="16">
        <v>220</v>
      </c>
      <c r="G163" s="16">
        <v>500</v>
      </c>
      <c r="H163" s="16">
        <f t="shared" si="22"/>
        <v>3300</v>
      </c>
      <c r="I163" s="17">
        <f t="shared" si="23"/>
        <v>7500</v>
      </c>
    </row>
    <row r="164" spans="1:9" ht="51">
      <c r="A164" s="14">
        <v>122</v>
      </c>
      <c r="B164" s="14" t="s">
        <v>354</v>
      </c>
      <c r="C164" s="15" t="s">
        <v>251</v>
      </c>
      <c r="D164" s="18">
        <v>55</v>
      </c>
      <c r="E164" s="18" t="s">
        <v>454</v>
      </c>
      <c r="F164" s="16">
        <v>30</v>
      </c>
      <c r="G164" s="16">
        <v>450</v>
      </c>
      <c r="H164" s="16">
        <f t="shared" si="22"/>
        <v>1650</v>
      </c>
      <c r="I164" s="17">
        <f t="shared" si="23"/>
        <v>24750</v>
      </c>
    </row>
    <row r="165" spans="1:9" ht="63.75">
      <c r="A165" s="14">
        <v>123</v>
      </c>
      <c r="B165" s="14" t="s">
        <v>355</v>
      </c>
      <c r="C165" s="15" t="s">
        <v>252</v>
      </c>
      <c r="D165" s="18">
        <v>12</v>
      </c>
      <c r="E165" s="18" t="s">
        <v>454</v>
      </c>
      <c r="F165" s="16">
        <v>70</v>
      </c>
      <c r="G165" s="16">
        <v>450</v>
      </c>
      <c r="H165" s="16">
        <f t="shared" si="22"/>
        <v>840</v>
      </c>
      <c r="I165" s="17">
        <f t="shared" si="23"/>
        <v>5400</v>
      </c>
    </row>
    <row r="166" spans="1:9" ht="76.5">
      <c r="A166" s="14">
        <v>124</v>
      </c>
      <c r="B166" s="14" t="s">
        <v>356</v>
      </c>
      <c r="C166" s="15" t="s">
        <v>253</v>
      </c>
      <c r="D166" s="18">
        <v>1200</v>
      </c>
      <c r="E166" s="18" t="s">
        <v>459</v>
      </c>
      <c r="F166" s="16">
        <v>60</v>
      </c>
      <c r="G166" s="16">
        <v>50</v>
      </c>
      <c r="H166" s="16">
        <f t="shared" si="22"/>
        <v>72000</v>
      </c>
      <c r="I166" s="17">
        <f t="shared" si="23"/>
        <v>60000</v>
      </c>
    </row>
    <row r="167" spans="1:9" ht="76.5">
      <c r="A167" s="14">
        <v>125</v>
      </c>
      <c r="B167" s="14" t="s">
        <v>357</v>
      </c>
      <c r="C167" s="15" t="s">
        <v>254</v>
      </c>
      <c r="D167" s="18">
        <v>120</v>
      </c>
      <c r="E167" s="18" t="s">
        <v>459</v>
      </c>
      <c r="F167" s="16">
        <v>90</v>
      </c>
      <c r="G167" s="16">
        <v>50</v>
      </c>
      <c r="H167" s="16">
        <f t="shared" si="22"/>
        <v>10800</v>
      </c>
      <c r="I167" s="17">
        <f t="shared" si="23"/>
        <v>6000</v>
      </c>
    </row>
    <row r="168" spans="1:9" ht="76.5">
      <c r="A168" s="14">
        <v>126</v>
      </c>
      <c r="B168" s="14" t="s">
        <v>358</v>
      </c>
      <c r="C168" s="15" t="s">
        <v>445</v>
      </c>
      <c r="D168" s="18">
        <v>32</v>
      </c>
      <c r="E168" s="18" t="s">
        <v>459</v>
      </c>
      <c r="F168" s="16">
        <v>220</v>
      </c>
      <c r="G168" s="16">
        <v>90</v>
      </c>
      <c r="H168" s="16">
        <f t="shared" si="22"/>
        <v>7040</v>
      </c>
      <c r="I168" s="17">
        <f t="shared" si="23"/>
        <v>2880</v>
      </c>
    </row>
    <row r="169" spans="1:9" ht="102">
      <c r="A169" s="14">
        <v>127</v>
      </c>
      <c r="B169" s="14" t="s">
        <v>359</v>
      </c>
      <c r="C169" s="15" t="s">
        <v>73</v>
      </c>
      <c r="D169" s="18">
        <v>48</v>
      </c>
      <c r="E169" s="18" t="s">
        <v>459</v>
      </c>
      <c r="F169" s="16">
        <v>250</v>
      </c>
      <c r="G169" s="16">
        <v>250</v>
      </c>
      <c r="H169" s="16">
        <f t="shared" si="22"/>
        <v>12000</v>
      </c>
      <c r="I169" s="17">
        <f t="shared" si="23"/>
        <v>12000</v>
      </c>
    </row>
    <row r="170" spans="1:9" ht="69" customHeight="1">
      <c r="A170" s="14">
        <v>128</v>
      </c>
      <c r="B170" s="14" t="s">
        <v>360</v>
      </c>
      <c r="C170" s="15" t="s">
        <v>74</v>
      </c>
      <c r="D170" s="18">
        <v>20</v>
      </c>
      <c r="E170" s="18" t="s">
        <v>459</v>
      </c>
      <c r="F170" s="16">
        <v>2500</v>
      </c>
      <c r="G170" s="16">
        <v>550</v>
      </c>
      <c r="H170" s="16">
        <f t="shared" si="22"/>
        <v>50000</v>
      </c>
      <c r="I170" s="17">
        <f t="shared" si="23"/>
        <v>11000</v>
      </c>
    </row>
    <row r="171" spans="1:9" ht="51">
      <c r="A171" s="14">
        <v>129</v>
      </c>
      <c r="B171" s="14" t="s">
        <v>361</v>
      </c>
      <c r="C171" s="15" t="s">
        <v>137</v>
      </c>
      <c r="D171" s="18">
        <v>270</v>
      </c>
      <c r="E171" s="18" t="s">
        <v>459</v>
      </c>
      <c r="F171" s="16">
        <v>80</v>
      </c>
      <c r="G171" s="16">
        <v>120</v>
      </c>
      <c r="H171" s="16">
        <f t="shared" si="22"/>
        <v>21600</v>
      </c>
      <c r="I171" s="17">
        <f t="shared" si="23"/>
        <v>32400</v>
      </c>
    </row>
    <row r="172" spans="1:9" ht="38.25">
      <c r="A172" s="14">
        <v>130</v>
      </c>
      <c r="B172" s="14" t="s">
        <v>362</v>
      </c>
      <c r="C172" s="15" t="s">
        <v>75</v>
      </c>
      <c r="D172" s="18">
        <v>8</v>
      </c>
      <c r="E172" s="18" t="s">
        <v>454</v>
      </c>
      <c r="F172" s="16">
        <v>1000</v>
      </c>
      <c r="G172" s="16">
        <v>700</v>
      </c>
      <c r="H172" s="16">
        <f t="shared" si="22"/>
        <v>8000</v>
      </c>
      <c r="I172" s="17">
        <f t="shared" si="23"/>
        <v>5600</v>
      </c>
    </row>
    <row r="173" spans="1:9" ht="38.25">
      <c r="A173" s="14">
        <v>131</v>
      </c>
      <c r="B173" s="14" t="s">
        <v>363</v>
      </c>
      <c r="C173" s="15" t="s">
        <v>76</v>
      </c>
      <c r="D173" s="18">
        <v>8</v>
      </c>
      <c r="E173" s="18" t="s">
        <v>454</v>
      </c>
      <c r="F173" s="16">
        <v>500</v>
      </c>
      <c r="G173" s="16">
        <v>600</v>
      </c>
      <c r="H173" s="16">
        <f t="shared" si="22"/>
        <v>4000</v>
      </c>
      <c r="I173" s="17">
        <f t="shared" si="23"/>
        <v>4800</v>
      </c>
    </row>
    <row r="174" spans="1:9" ht="38.25">
      <c r="A174" s="14">
        <v>132</v>
      </c>
      <c r="B174" s="14" t="s">
        <v>364</v>
      </c>
      <c r="C174" s="15" t="s">
        <v>77</v>
      </c>
      <c r="D174" s="18">
        <v>4</v>
      </c>
      <c r="E174" s="18" t="s">
        <v>454</v>
      </c>
      <c r="F174" s="16">
        <v>1000</v>
      </c>
      <c r="G174" s="16">
        <v>650</v>
      </c>
      <c r="H174" s="16">
        <f t="shared" si="22"/>
        <v>4000</v>
      </c>
      <c r="I174" s="17">
        <f t="shared" si="23"/>
        <v>2600</v>
      </c>
    </row>
    <row r="175" spans="1:9" ht="38.25">
      <c r="A175" s="14">
        <v>133</v>
      </c>
      <c r="B175" s="14" t="s">
        <v>365</v>
      </c>
      <c r="C175" s="15" t="s">
        <v>78</v>
      </c>
      <c r="D175" s="18">
        <v>2</v>
      </c>
      <c r="E175" s="18" t="s">
        <v>454</v>
      </c>
      <c r="F175" s="16">
        <v>1070</v>
      </c>
      <c r="G175" s="16">
        <v>650</v>
      </c>
      <c r="H175" s="16">
        <f t="shared" si="22"/>
        <v>2140</v>
      </c>
      <c r="I175" s="17">
        <f t="shared" si="23"/>
        <v>1300</v>
      </c>
    </row>
    <row r="176" spans="1:9" ht="51">
      <c r="A176" s="14">
        <v>134</v>
      </c>
      <c r="B176" s="14" t="s">
        <v>366</v>
      </c>
      <c r="C176" s="15" t="s">
        <v>79</v>
      </c>
      <c r="D176" s="18">
        <v>21</v>
      </c>
      <c r="E176" s="18" t="s">
        <v>454</v>
      </c>
      <c r="F176" s="16">
        <v>900</v>
      </c>
      <c r="G176" s="16">
        <v>650</v>
      </c>
      <c r="H176" s="16">
        <f t="shared" si="22"/>
        <v>18900</v>
      </c>
      <c r="I176" s="17">
        <f t="shared" si="23"/>
        <v>13650</v>
      </c>
    </row>
    <row r="177" spans="1:9" ht="38.25">
      <c r="A177" s="14">
        <v>135</v>
      </c>
      <c r="B177" s="14" t="s">
        <v>367</v>
      </c>
      <c r="C177" s="15" t="s">
        <v>80</v>
      </c>
      <c r="D177" s="18">
        <v>12</v>
      </c>
      <c r="E177" s="18" t="s">
        <v>454</v>
      </c>
      <c r="F177" s="16">
        <v>4800</v>
      </c>
      <c r="G177" s="16">
        <v>650</v>
      </c>
      <c r="H177" s="16">
        <f t="shared" si="22"/>
        <v>57600</v>
      </c>
      <c r="I177" s="17">
        <f t="shared" si="23"/>
        <v>7800</v>
      </c>
    </row>
    <row r="178" spans="1:9" ht="89.25">
      <c r="A178" s="14">
        <v>136</v>
      </c>
      <c r="B178" s="14" t="s">
        <v>368</v>
      </c>
      <c r="C178" s="15" t="s">
        <v>429</v>
      </c>
      <c r="D178" s="18">
        <v>39</v>
      </c>
      <c r="E178" s="18" t="s">
        <v>454</v>
      </c>
      <c r="F178" s="16">
        <v>16000</v>
      </c>
      <c r="G178" s="16">
        <v>3050</v>
      </c>
      <c r="H178" s="16">
        <f t="shared" si="22"/>
        <v>624000</v>
      </c>
      <c r="I178" s="17">
        <f t="shared" si="23"/>
        <v>118950</v>
      </c>
    </row>
    <row r="179" spans="1:9" ht="76.5">
      <c r="A179" s="14">
        <v>137</v>
      </c>
      <c r="B179" s="14" t="s">
        <v>369</v>
      </c>
      <c r="C179" s="15" t="s">
        <v>430</v>
      </c>
      <c r="D179" s="18">
        <v>8</v>
      </c>
      <c r="E179" s="18" t="s">
        <v>454</v>
      </c>
      <c r="F179" s="16">
        <v>54000</v>
      </c>
      <c r="G179" s="16">
        <v>3050</v>
      </c>
      <c r="H179" s="16">
        <f t="shared" si="22"/>
        <v>432000</v>
      </c>
      <c r="I179" s="17">
        <f t="shared" si="23"/>
        <v>24400</v>
      </c>
    </row>
    <row r="180" spans="1:9" ht="51">
      <c r="A180" s="14">
        <v>138</v>
      </c>
      <c r="B180" s="14" t="s">
        <v>370</v>
      </c>
      <c r="C180" s="15" t="s">
        <v>431</v>
      </c>
      <c r="D180" s="18">
        <v>9</v>
      </c>
      <c r="E180" s="18" t="s">
        <v>454</v>
      </c>
      <c r="F180" s="16">
        <v>6300</v>
      </c>
      <c r="G180" s="16">
        <v>2400</v>
      </c>
      <c r="H180" s="16">
        <f t="shared" si="22"/>
        <v>56700</v>
      </c>
      <c r="I180" s="17">
        <f t="shared" si="23"/>
        <v>21600</v>
      </c>
    </row>
    <row r="181" spans="1:9" ht="63.75">
      <c r="A181" s="14">
        <v>139</v>
      </c>
      <c r="B181" s="14" t="s">
        <v>371</v>
      </c>
      <c r="C181" s="15" t="s">
        <v>432</v>
      </c>
      <c r="D181" s="18">
        <v>5</v>
      </c>
      <c r="E181" s="18" t="s">
        <v>454</v>
      </c>
      <c r="F181" s="16">
        <v>23000</v>
      </c>
      <c r="G181" s="16">
        <v>2400</v>
      </c>
      <c r="H181" s="16">
        <f t="shared" si="22"/>
        <v>115000</v>
      </c>
      <c r="I181" s="17">
        <f t="shared" si="23"/>
        <v>12000</v>
      </c>
    </row>
    <row r="182" spans="1:9" ht="25.5">
      <c r="A182" s="14">
        <v>140</v>
      </c>
      <c r="B182" s="14" t="s">
        <v>83</v>
      </c>
      <c r="C182" s="15" t="s">
        <v>372</v>
      </c>
      <c r="D182" s="18">
        <v>1</v>
      </c>
      <c r="E182" s="18" t="s">
        <v>461</v>
      </c>
      <c r="F182" s="16">
        <v>70000</v>
      </c>
      <c r="G182" s="16">
        <v>30000</v>
      </c>
      <c r="H182" s="16">
        <f t="shared" si="22"/>
        <v>70000</v>
      </c>
      <c r="I182" s="17">
        <f t="shared" si="23"/>
        <v>30000</v>
      </c>
    </row>
    <row r="183" spans="1:9" ht="25.5">
      <c r="A183" s="14">
        <v>141</v>
      </c>
      <c r="B183" s="14" t="s">
        <v>83</v>
      </c>
      <c r="C183" s="15" t="s">
        <v>373</v>
      </c>
      <c r="D183" s="18">
        <v>1</v>
      </c>
      <c r="E183" s="18" t="s">
        <v>461</v>
      </c>
      <c r="F183" s="16">
        <v>220000</v>
      </c>
      <c r="G183" s="16">
        <v>70000</v>
      </c>
      <c r="H183" s="16">
        <f t="shared" si="22"/>
        <v>220000</v>
      </c>
      <c r="I183" s="17">
        <f t="shared" si="23"/>
        <v>70000</v>
      </c>
    </row>
    <row r="184" spans="1:9">
      <c r="A184" s="14">
        <v>142</v>
      </c>
      <c r="B184" s="14" t="s">
        <v>83</v>
      </c>
      <c r="C184" s="15" t="s">
        <v>374</v>
      </c>
      <c r="D184" s="18">
        <v>1</v>
      </c>
      <c r="E184" s="18" t="s">
        <v>461</v>
      </c>
      <c r="F184" s="16">
        <v>0</v>
      </c>
      <c r="G184" s="16">
        <v>60000</v>
      </c>
      <c r="H184" s="16">
        <f t="shared" si="22"/>
        <v>0</v>
      </c>
      <c r="I184" s="17">
        <f t="shared" si="23"/>
        <v>60000</v>
      </c>
    </row>
    <row r="185" spans="1:9">
      <c r="A185" s="14">
        <v>143</v>
      </c>
      <c r="B185" s="14" t="s">
        <v>83</v>
      </c>
      <c r="C185" s="15" t="s">
        <v>375</v>
      </c>
      <c r="D185" s="18">
        <v>1</v>
      </c>
      <c r="E185" s="18" t="s">
        <v>461</v>
      </c>
      <c r="F185" s="16">
        <v>0</v>
      </c>
      <c r="G185" s="16">
        <v>300000</v>
      </c>
      <c r="H185" s="16">
        <f t="shared" si="22"/>
        <v>0</v>
      </c>
      <c r="I185" s="17">
        <f t="shared" si="23"/>
        <v>300000</v>
      </c>
    </row>
    <row r="186" spans="1:9">
      <c r="A186" s="14">
        <v>144</v>
      </c>
      <c r="B186" s="14" t="s">
        <v>83</v>
      </c>
      <c r="C186" s="15" t="s">
        <v>376</v>
      </c>
      <c r="D186" s="18">
        <v>1</v>
      </c>
      <c r="E186" s="18" t="s">
        <v>461</v>
      </c>
      <c r="F186" s="16">
        <v>0</v>
      </c>
      <c r="G186" s="16">
        <v>70000</v>
      </c>
      <c r="H186" s="16">
        <f t="shared" si="22"/>
        <v>0</v>
      </c>
      <c r="I186" s="17">
        <f t="shared" si="23"/>
        <v>70000</v>
      </c>
    </row>
    <row r="187" spans="1:9" ht="54" customHeight="1">
      <c r="A187" s="14">
        <v>145</v>
      </c>
      <c r="B187" s="14" t="s">
        <v>89</v>
      </c>
      <c r="C187" s="15" t="s">
        <v>433</v>
      </c>
      <c r="D187" s="18">
        <v>18</v>
      </c>
      <c r="E187" s="18" t="s">
        <v>459</v>
      </c>
      <c r="F187" s="16">
        <v>400</v>
      </c>
      <c r="G187" s="16">
        <v>800</v>
      </c>
      <c r="H187" s="16">
        <f t="shared" si="22"/>
        <v>7200</v>
      </c>
      <c r="I187" s="17">
        <f t="shared" si="23"/>
        <v>14400</v>
      </c>
    </row>
    <row r="188" spans="1:9" ht="54.75" customHeight="1">
      <c r="A188" s="14">
        <v>146</v>
      </c>
      <c r="B188" s="14" t="s">
        <v>377</v>
      </c>
      <c r="C188" s="15" t="s">
        <v>434</v>
      </c>
      <c r="D188" s="18">
        <v>85</v>
      </c>
      <c r="E188" s="18" t="s">
        <v>459</v>
      </c>
      <c r="F188" s="16">
        <v>590</v>
      </c>
      <c r="G188" s="16">
        <v>1450</v>
      </c>
      <c r="H188" s="16">
        <f t="shared" ref="H188:H195" si="24">D188*F188</f>
        <v>50150</v>
      </c>
      <c r="I188" s="17">
        <f t="shared" ref="I188:I195" si="25">D188*G188</f>
        <v>123250</v>
      </c>
    </row>
    <row r="189" spans="1:9">
      <c r="A189" s="14">
        <v>147</v>
      </c>
      <c r="B189" s="14" t="s">
        <v>88</v>
      </c>
      <c r="C189" s="15" t="s">
        <v>435</v>
      </c>
      <c r="D189" s="18">
        <v>6</v>
      </c>
      <c r="E189" s="18" t="s">
        <v>454</v>
      </c>
      <c r="F189" s="16">
        <v>930</v>
      </c>
      <c r="G189" s="16">
        <v>250</v>
      </c>
      <c r="H189" s="16">
        <f t="shared" si="24"/>
        <v>5580</v>
      </c>
      <c r="I189" s="17">
        <f t="shared" si="25"/>
        <v>1500</v>
      </c>
    </row>
    <row r="190" spans="1:9" ht="51">
      <c r="A190" s="14">
        <v>148</v>
      </c>
      <c r="B190" s="14" t="s">
        <v>87</v>
      </c>
      <c r="C190" s="15" t="s">
        <v>436</v>
      </c>
      <c r="D190" s="18">
        <v>6</v>
      </c>
      <c r="E190" s="18" t="s">
        <v>454</v>
      </c>
      <c r="F190" s="16">
        <v>9200</v>
      </c>
      <c r="G190" s="16">
        <v>8500</v>
      </c>
      <c r="H190" s="16">
        <f t="shared" si="24"/>
        <v>55200</v>
      </c>
      <c r="I190" s="17">
        <f t="shared" si="25"/>
        <v>51000</v>
      </c>
    </row>
    <row r="191" spans="1:9" ht="38.25">
      <c r="A191" s="14">
        <v>149</v>
      </c>
      <c r="B191" s="14" t="s">
        <v>86</v>
      </c>
      <c r="C191" s="15" t="s">
        <v>437</v>
      </c>
      <c r="D191" s="18">
        <v>6</v>
      </c>
      <c r="E191" s="18" t="s">
        <v>454</v>
      </c>
      <c r="F191" s="16">
        <v>800</v>
      </c>
      <c r="G191" s="16">
        <v>1600</v>
      </c>
      <c r="H191" s="16">
        <f t="shared" si="24"/>
        <v>4800</v>
      </c>
      <c r="I191" s="17">
        <f t="shared" si="25"/>
        <v>9600</v>
      </c>
    </row>
    <row r="192" spans="1:9" ht="38.25">
      <c r="A192" s="14">
        <v>150</v>
      </c>
      <c r="B192" s="14" t="s">
        <v>85</v>
      </c>
      <c r="C192" s="15" t="s">
        <v>438</v>
      </c>
      <c r="D192" s="18">
        <v>24</v>
      </c>
      <c r="E192" s="18" t="s">
        <v>454</v>
      </c>
      <c r="F192" s="16">
        <v>1160</v>
      </c>
      <c r="G192" s="16">
        <v>650</v>
      </c>
      <c r="H192" s="16">
        <f t="shared" si="24"/>
        <v>27840</v>
      </c>
      <c r="I192" s="17">
        <f t="shared" si="25"/>
        <v>15600</v>
      </c>
    </row>
    <row r="193" spans="1:9" ht="51">
      <c r="A193" s="14">
        <v>151</v>
      </c>
      <c r="B193" s="14" t="s">
        <v>378</v>
      </c>
      <c r="C193" s="15" t="s">
        <v>439</v>
      </c>
      <c r="D193" s="18">
        <v>26</v>
      </c>
      <c r="E193" s="18" t="s">
        <v>454</v>
      </c>
      <c r="F193" s="16">
        <v>800</v>
      </c>
      <c r="G193" s="16">
        <v>500</v>
      </c>
      <c r="H193" s="16">
        <f t="shared" si="24"/>
        <v>20800</v>
      </c>
      <c r="I193" s="17">
        <f t="shared" si="25"/>
        <v>13000</v>
      </c>
    </row>
    <row r="194" spans="1:9" ht="38.25">
      <c r="A194" s="14">
        <v>152</v>
      </c>
      <c r="B194" s="14" t="s">
        <v>379</v>
      </c>
      <c r="C194" s="15" t="s">
        <v>440</v>
      </c>
      <c r="D194" s="18">
        <v>45</v>
      </c>
      <c r="E194" s="18" t="s">
        <v>454</v>
      </c>
      <c r="F194" s="16">
        <v>1200</v>
      </c>
      <c r="G194" s="16">
        <v>500</v>
      </c>
      <c r="H194" s="16">
        <f t="shared" si="24"/>
        <v>54000</v>
      </c>
      <c r="I194" s="17">
        <f t="shared" si="25"/>
        <v>22500</v>
      </c>
    </row>
    <row r="195" spans="1:9">
      <c r="A195" s="14">
        <v>153</v>
      </c>
      <c r="B195" s="14" t="s">
        <v>83</v>
      </c>
      <c r="C195" s="15" t="s">
        <v>84</v>
      </c>
      <c r="D195" s="18">
        <v>1</v>
      </c>
      <c r="E195" s="18" t="s">
        <v>461</v>
      </c>
      <c r="F195" s="16">
        <v>0</v>
      </c>
      <c r="G195" s="16">
        <v>330000</v>
      </c>
      <c r="H195" s="16">
        <f t="shared" si="24"/>
        <v>0</v>
      </c>
      <c r="I195" s="17">
        <f t="shared" si="25"/>
        <v>330000</v>
      </c>
    </row>
    <row r="196" spans="1:9" ht="15">
      <c r="A196" s="14"/>
      <c r="B196" s="19"/>
      <c r="C196" s="20" t="s">
        <v>82</v>
      </c>
      <c r="D196" s="33"/>
      <c r="E196" s="31"/>
      <c r="F196" s="12"/>
      <c r="G196" s="12"/>
      <c r="H196" s="41">
        <f>SUM(H152:H195)</f>
        <v>2067340</v>
      </c>
      <c r="I196" s="13">
        <f>SUM(I152:I195)</f>
        <v>1735960</v>
      </c>
    </row>
    <row r="197" spans="1:9" ht="15">
      <c r="A197" s="33"/>
      <c r="B197" s="10">
        <v>75</v>
      </c>
      <c r="C197" s="11" t="s">
        <v>138</v>
      </c>
      <c r="D197" s="33"/>
      <c r="E197" s="31"/>
      <c r="F197" s="12"/>
      <c r="G197" s="12"/>
      <c r="H197" s="41"/>
      <c r="I197" s="13"/>
    </row>
    <row r="198" spans="1:9" ht="144.75" customHeight="1">
      <c r="A198" s="14">
        <v>154</v>
      </c>
      <c r="B198" s="14" t="s">
        <v>186</v>
      </c>
      <c r="C198" s="15" t="s">
        <v>187</v>
      </c>
      <c r="D198" s="49">
        <v>2</v>
      </c>
      <c r="E198" s="18" t="s">
        <v>454</v>
      </c>
      <c r="F198" s="16">
        <v>550000</v>
      </c>
      <c r="G198" s="16">
        <v>60000</v>
      </c>
      <c r="H198" s="16">
        <f t="shared" ref="H198:H209" si="26">D198*F198</f>
        <v>1100000</v>
      </c>
      <c r="I198" s="17">
        <f t="shared" ref="I198:I209" si="27">D198*G198</f>
        <v>120000</v>
      </c>
    </row>
    <row r="199" spans="1:9" ht="15">
      <c r="A199" s="14"/>
      <c r="B199" s="19"/>
      <c r="C199" s="20" t="s">
        <v>82</v>
      </c>
      <c r="D199" s="33"/>
      <c r="E199" s="31"/>
      <c r="F199" s="12"/>
      <c r="G199" s="12"/>
      <c r="H199" s="41">
        <f>SUM(H198)</f>
        <v>1100000</v>
      </c>
      <c r="I199" s="13">
        <f>SUM(I198)</f>
        <v>120000</v>
      </c>
    </row>
    <row r="200" spans="1:9" ht="19.5" customHeight="1">
      <c r="A200" s="33"/>
      <c r="B200" s="10">
        <v>80</v>
      </c>
      <c r="C200" s="11" t="s">
        <v>441</v>
      </c>
      <c r="D200" s="33"/>
      <c r="E200" s="31"/>
      <c r="F200" s="12"/>
      <c r="G200" s="12"/>
      <c r="H200" s="41"/>
      <c r="I200" s="13"/>
    </row>
    <row r="201" spans="1:9" ht="89.25">
      <c r="A201" s="14">
        <v>155</v>
      </c>
      <c r="B201" s="14" t="s">
        <v>237</v>
      </c>
      <c r="C201" s="15" t="s">
        <v>111</v>
      </c>
      <c r="D201" s="18">
        <v>30</v>
      </c>
      <c r="E201" s="18" t="s">
        <v>459</v>
      </c>
      <c r="F201" s="16">
        <v>600</v>
      </c>
      <c r="G201" s="16">
        <v>360</v>
      </c>
      <c r="H201" s="16">
        <f t="shared" si="26"/>
        <v>18000</v>
      </c>
      <c r="I201" s="17">
        <f t="shared" si="27"/>
        <v>10800</v>
      </c>
    </row>
    <row r="202" spans="1:9" ht="89.25">
      <c r="A202" s="14">
        <v>156</v>
      </c>
      <c r="B202" s="14" t="s">
        <v>112</v>
      </c>
      <c r="C202" s="15" t="s">
        <v>113</v>
      </c>
      <c r="D202" s="18">
        <v>20</v>
      </c>
      <c r="E202" s="18" t="s">
        <v>459</v>
      </c>
      <c r="F202" s="16">
        <v>600</v>
      </c>
      <c r="G202" s="16">
        <v>360</v>
      </c>
      <c r="H202" s="16">
        <f t="shared" si="26"/>
        <v>12000</v>
      </c>
      <c r="I202" s="17">
        <f t="shared" si="27"/>
        <v>7200</v>
      </c>
    </row>
    <row r="203" spans="1:9" ht="15">
      <c r="A203" s="14"/>
      <c r="B203" s="19"/>
      <c r="C203" s="20" t="s">
        <v>82</v>
      </c>
      <c r="D203" s="33"/>
      <c r="E203" s="31"/>
      <c r="F203" s="12"/>
      <c r="G203" s="12"/>
      <c r="H203" s="41">
        <f>SUM(H201:H202)</f>
        <v>30000</v>
      </c>
      <c r="I203" s="13">
        <f>SUM(I201:I202)</f>
        <v>18000</v>
      </c>
    </row>
    <row r="204" spans="1:9" ht="15">
      <c r="A204" s="33"/>
      <c r="B204" s="10">
        <v>81</v>
      </c>
      <c r="C204" s="11" t="s">
        <v>385</v>
      </c>
      <c r="D204" s="33"/>
      <c r="E204" s="31"/>
      <c r="F204" s="12"/>
      <c r="G204" s="12"/>
      <c r="H204" s="41"/>
      <c r="I204" s="13"/>
    </row>
    <row r="205" spans="1:9" ht="76.5">
      <c r="A205" s="14">
        <v>157</v>
      </c>
      <c r="B205" s="14" t="s">
        <v>233</v>
      </c>
      <c r="C205" s="15" t="s">
        <v>234</v>
      </c>
      <c r="D205" s="18">
        <v>30</v>
      </c>
      <c r="E205" s="18" t="s">
        <v>459</v>
      </c>
      <c r="F205" s="16">
        <v>1200</v>
      </c>
      <c r="G205" s="16">
        <v>250</v>
      </c>
      <c r="H205" s="16">
        <f t="shared" si="26"/>
        <v>36000</v>
      </c>
      <c r="I205" s="17">
        <f>D205*G205</f>
        <v>7500</v>
      </c>
    </row>
    <row r="206" spans="1:9" ht="76.5">
      <c r="A206" s="14">
        <v>158</v>
      </c>
      <c r="B206" s="14" t="s">
        <v>38</v>
      </c>
      <c r="C206" s="15" t="s">
        <v>442</v>
      </c>
      <c r="D206" s="18">
        <v>20</v>
      </c>
      <c r="E206" s="18" t="s">
        <v>459</v>
      </c>
      <c r="F206" s="16">
        <v>1900</v>
      </c>
      <c r="G206" s="16">
        <v>250</v>
      </c>
      <c r="H206" s="16">
        <f t="shared" si="26"/>
        <v>38000</v>
      </c>
      <c r="I206" s="17">
        <f t="shared" si="27"/>
        <v>5000</v>
      </c>
    </row>
    <row r="207" spans="1:9" ht="63.75">
      <c r="A207" s="14">
        <v>159</v>
      </c>
      <c r="B207" s="14" t="s">
        <v>39</v>
      </c>
      <c r="C207" s="15" t="s">
        <v>443</v>
      </c>
      <c r="D207" s="18">
        <v>12</v>
      </c>
      <c r="E207" s="18" t="s">
        <v>459</v>
      </c>
      <c r="F207" s="16">
        <v>700</v>
      </c>
      <c r="G207" s="16">
        <v>1050</v>
      </c>
      <c r="H207" s="16">
        <f t="shared" si="26"/>
        <v>8400</v>
      </c>
      <c r="I207" s="17">
        <f t="shared" si="27"/>
        <v>12600</v>
      </c>
    </row>
    <row r="208" spans="1:9" ht="63.75">
      <c r="A208" s="14">
        <v>160</v>
      </c>
      <c r="B208" s="14" t="s">
        <v>40</v>
      </c>
      <c r="C208" s="15" t="s">
        <v>444</v>
      </c>
      <c r="D208" s="18">
        <v>6</v>
      </c>
      <c r="E208" s="18" t="s">
        <v>459</v>
      </c>
      <c r="F208" s="16">
        <v>900</v>
      </c>
      <c r="G208" s="16">
        <v>1200</v>
      </c>
      <c r="H208" s="16">
        <f t="shared" si="26"/>
        <v>5400</v>
      </c>
      <c r="I208" s="17">
        <f t="shared" si="27"/>
        <v>7200</v>
      </c>
    </row>
    <row r="209" spans="1:9" ht="71.25" customHeight="1">
      <c r="A209" s="14">
        <v>161</v>
      </c>
      <c r="B209" s="14" t="s">
        <v>235</v>
      </c>
      <c r="C209" s="15" t="s">
        <v>236</v>
      </c>
      <c r="D209" s="18">
        <v>24</v>
      </c>
      <c r="E209" s="18" t="s">
        <v>459</v>
      </c>
      <c r="F209" s="16">
        <v>3000</v>
      </c>
      <c r="G209" s="16">
        <v>1000</v>
      </c>
      <c r="H209" s="16">
        <f t="shared" si="26"/>
        <v>72000</v>
      </c>
      <c r="I209" s="17">
        <f t="shared" si="27"/>
        <v>24000</v>
      </c>
    </row>
    <row r="210" spans="1:9" ht="69" customHeight="1">
      <c r="A210" s="14">
        <v>162</v>
      </c>
      <c r="B210" s="46" t="s">
        <v>69</v>
      </c>
      <c r="C210" s="50" t="s">
        <v>72</v>
      </c>
      <c r="D210" s="18">
        <v>1</v>
      </c>
      <c r="E210" s="49" t="s">
        <v>460</v>
      </c>
      <c r="F210" s="16">
        <v>300000</v>
      </c>
      <c r="G210" s="16">
        <v>200000</v>
      </c>
      <c r="H210" s="16">
        <f t="shared" ref="H210:H272" si="28">D210*F210</f>
        <v>300000</v>
      </c>
      <c r="I210" s="17">
        <f t="shared" ref="I210:I272" si="29">D210*G210</f>
        <v>200000</v>
      </c>
    </row>
    <row r="211" spans="1:9" ht="63.75">
      <c r="A211" s="14">
        <v>163</v>
      </c>
      <c r="B211" s="46" t="s">
        <v>69</v>
      </c>
      <c r="C211" s="47" t="s">
        <v>71</v>
      </c>
      <c r="D211" s="18">
        <v>1</v>
      </c>
      <c r="E211" s="18" t="s">
        <v>460</v>
      </c>
      <c r="F211" s="16">
        <v>70000</v>
      </c>
      <c r="G211" s="16">
        <v>26000</v>
      </c>
      <c r="H211" s="16">
        <f t="shared" si="28"/>
        <v>70000</v>
      </c>
      <c r="I211" s="17">
        <f t="shared" si="29"/>
        <v>26000</v>
      </c>
    </row>
    <row r="212" spans="1:9" ht="76.5">
      <c r="A212" s="14">
        <v>164</v>
      </c>
      <c r="B212" s="14" t="s">
        <v>119</v>
      </c>
      <c r="C212" s="15" t="s">
        <v>120</v>
      </c>
      <c r="D212" s="18">
        <v>18</v>
      </c>
      <c r="E212" s="18" t="s">
        <v>459</v>
      </c>
      <c r="F212" s="16">
        <v>900</v>
      </c>
      <c r="G212" s="16">
        <v>700</v>
      </c>
      <c r="H212" s="16">
        <f t="shared" si="28"/>
        <v>16200</v>
      </c>
      <c r="I212" s="17">
        <f t="shared" si="29"/>
        <v>12600</v>
      </c>
    </row>
    <row r="213" spans="1:9" ht="76.5">
      <c r="A213" s="14">
        <v>165</v>
      </c>
      <c r="B213" s="14" t="s">
        <v>121</v>
      </c>
      <c r="C213" s="15" t="s">
        <v>122</v>
      </c>
      <c r="D213" s="18">
        <v>40</v>
      </c>
      <c r="E213" s="18" t="s">
        <v>459</v>
      </c>
      <c r="F213" s="16">
        <v>1200</v>
      </c>
      <c r="G213" s="16">
        <v>790</v>
      </c>
      <c r="H213" s="16">
        <f t="shared" si="28"/>
        <v>48000</v>
      </c>
      <c r="I213" s="17">
        <f t="shared" si="29"/>
        <v>31600</v>
      </c>
    </row>
    <row r="214" spans="1:9" ht="76.5">
      <c r="A214" s="14">
        <v>166</v>
      </c>
      <c r="B214" s="14" t="s">
        <v>41</v>
      </c>
      <c r="C214" s="15" t="s">
        <v>42</v>
      </c>
      <c r="D214" s="18">
        <v>24</v>
      </c>
      <c r="E214" s="18" t="s">
        <v>459</v>
      </c>
      <c r="F214" s="16">
        <v>1500</v>
      </c>
      <c r="G214" s="16">
        <v>800</v>
      </c>
      <c r="H214" s="16">
        <f t="shared" si="28"/>
        <v>36000</v>
      </c>
      <c r="I214" s="17">
        <f t="shared" si="29"/>
        <v>19200</v>
      </c>
    </row>
    <row r="215" spans="1:9" ht="89.25">
      <c r="A215" s="14">
        <v>167</v>
      </c>
      <c r="B215" s="14" t="s">
        <v>43</v>
      </c>
      <c r="C215" s="15" t="s">
        <v>44</v>
      </c>
      <c r="D215" s="18">
        <v>277</v>
      </c>
      <c r="E215" s="18" t="s">
        <v>456</v>
      </c>
      <c r="F215" s="16">
        <v>9000</v>
      </c>
      <c r="G215" s="16">
        <v>1600</v>
      </c>
      <c r="H215" s="16">
        <f t="shared" si="28"/>
        <v>2493000</v>
      </c>
      <c r="I215" s="17">
        <f t="shared" si="29"/>
        <v>443200</v>
      </c>
    </row>
    <row r="216" spans="1:9" ht="76.5">
      <c r="A216" s="14">
        <v>168</v>
      </c>
      <c r="B216" s="14" t="s">
        <v>45</v>
      </c>
      <c r="C216" s="15" t="s">
        <v>46</v>
      </c>
      <c r="D216" s="18">
        <v>1</v>
      </c>
      <c r="E216" s="18" t="s">
        <v>454</v>
      </c>
      <c r="F216" s="16">
        <v>94000</v>
      </c>
      <c r="G216" s="16">
        <v>4100</v>
      </c>
      <c r="H216" s="16">
        <f t="shared" si="28"/>
        <v>94000</v>
      </c>
      <c r="I216" s="17">
        <f t="shared" si="29"/>
        <v>4100</v>
      </c>
    </row>
    <row r="217" spans="1:9" ht="76.5">
      <c r="A217" s="14">
        <v>169</v>
      </c>
      <c r="B217" s="14" t="s">
        <v>47</v>
      </c>
      <c r="C217" s="15" t="s">
        <v>48</v>
      </c>
      <c r="D217" s="18">
        <v>2</v>
      </c>
      <c r="E217" s="18" t="s">
        <v>454</v>
      </c>
      <c r="F217" s="16">
        <v>110000</v>
      </c>
      <c r="G217" s="16">
        <v>5000</v>
      </c>
      <c r="H217" s="16">
        <f t="shared" si="28"/>
        <v>220000</v>
      </c>
      <c r="I217" s="17">
        <f t="shared" si="29"/>
        <v>10000</v>
      </c>
    </row>
    <row r="218" spans="1:9" ht="51">
      <c r="A218" s="14">
        <v>170</v>
      </c>
      <c r="B218" s="14" t="s">
        <v>49</v>
      </c>
      <c r="C218" s="15" t="s">
        <v>50</v>
      </c>
      <c r="D218" s="18">
        <v>50</v>
      </c>
      <c r="E218" s="18" t="s">
        <v>454</v>
      </c>
      <c r="F218" s="16">
        <v>1000</v>
      </c>
      <c r="G218" s="16">
        <v>200</v>
      </c>
      <c r="H218" s="16">
        <f t="shared" si="28"/>
        <v>50000</v>
      </c>
      <c r="I218" s="17">
        <f t="shared" si="29"/>
        <v>10000</v>
      </c>
    </row>
    <row r="219" spans="1:9" ht="63.75">
      <c r="A219" s="14">
        <v>171</v>
      </c>
      <c r="B219" s="14" t="s">
        <v>51</v>
      </c>
      <c r="C219" s="15" t="s">
        <v>52</v>
      </c>
      <c r="D219" s="18">
        <v>3</v>
      </c>
      <c r="E219" s="18" t="s">
        <v>454</v>
      </c>
      <c r="F219" s="16">
        <v>140000</v>
      </c>
      <c r="G219" s="16">
        <v>200</v>
      </c>
      <c r="H219" s="16">
        <f t="shared" si="28"/>
        <v>420000</v>
      </c>
      <c r="I219" s="17">
        <f t="shared" si="29"/>
        <v>600</v>
      </c>
    </row>
    <row r="220" spans="1:9" ht="15">
      <c r="A220" s="14"/>
      <c r="B220" s="19"/>
      <c r="C220" s="20" t="s">
        <v>82</v>
      </c>
      <c r="D220" s="33"/>
      <c r="E220" s="31"/>
      <c r="F220" s="12"/>
      <c r="G220" s="12"/>
      <c r="H220" s="41">
        <f>SUM(H205:H219)</f>
        <v>3907000</v>
      </c>
      <c r="I220" s="13">
        <f>SUM(I205:I219)</f>
        <v>813600</v>
      </c>
    </row>
    <row r="221" spans="1:9" ht="25.5">
      <c r="A221" s="33"/>
      <c r="B221" s="10">
        <v>82</v>
      </c>
      <c r="C221" s="11" t="s">
        <v>386</v>
      </c>
      <c r="D221" s="33"/>
      <c r="E221" s="31"/>
      <c r="F221" s="12"/>
      <c r="G221" s="12"/>
      <c r="H221" s="41"/>
      <c r="I221" s="13"/>
    </row>
    <row r="222" spans="1:9" ht="51">
      <c r="A222" s="14">
        <v>172</v>
      </c>
      <c r="B222" s="14" t="s">
        <v>203</v>
      </c>
      <c r="C222" s="15" t="s">
        <v>204</v>
      </c>
      <c r="D222" s="18">
        <v>1</v>
      </c>
      <c r="E222" s="18" t="s">
        <v>454</v>
      </c>
      <c r="F222" s="16">
        <v>2600</v>
      </c>
      <c r="G222" s="16">
        <v>1100</v>
      </c>
      <c r="H222" s="16">
        <f t="shared" si="28"/>
        <v>2600</v>
      </c>
      <c r="I222" s="17">
        <f t="shared" si="29"/>
        <v>1100</v>
      </c>
    </row>
    <row r="223" spans="1:9" ht="63.75">
      <c r="A223" s="14">
        <v>173</v>
      </c>
      <c r="B223" s="14" t="s">
        <v>205</v>
      </c>
      <c r="C223" s="15" t="s">
        <v>206</v>
      </c>
      <c r="D223" s="18">
        <v>1</v>
      </c>
      <c r="E223" s="18" t="s">
        <v>454</v>
      </c>
      <c r="F223" s="16">
        <v>1600</v>
      </c>
      <c r="G223" s="16">
        <v>1500</v>
      </c>
      <c r="H223" s="16">
        <f t="shared" si="28"/>
        <v>1600</v>
      </c>
      <c r="I223" s="17">
        <f t="shared" si="29"/>
        <v>1500</v>
      </c>
    </row>
    <row r="224" spans="1:9" ht="76.5">
      <c r="A224" s="14">
        <v>174</v>
      </c>
      <c r="B224" s="14" t="s">
        <v>207</v>
      </c>
      <c r="C224" s="15" t="s">
        <v>208</v>
      </c>
      <c r="D224" s="18">
        <v>4</v>
      </c>
      <c r="E224" s="18" t="s">
        <v>454</v>
      </c>
      <c r="F224" s="16">
        <v>4400</v>
      </c>
      <c r="G224" s="16">
        <v>1200</v>
      </c>
      <c r="H224" s="16">
        <f t="shared" si="28"/>
        <v>17600</v>
      </c>
      <c r="I224" s="17">
        <f t="shared" si="29"/>
        <v>4800</v>
      </c>
    </row>
    <row r="225" spans="1:9" ht="102">
      <c r="A225" s="14">
        <v>175</v>
      </c>
      <c r="B225" s="14" t="s">
        <v>209</v>
      </c>
      <c r="C225" s="15" t="s">
        <v>210</v>
      </c>
      <c r="D225" s="18">
        <v>1</v>
      </c>
      <c r="E225" s="18" t="s">
        <v>454</v>
      </c>
      <c r="F225" s="16">
        <v>299000</v>
      </c>
      <c r="G225" s="16">
        <v>30000</v>
      </c>
      <c r="H225" s="16">
        <f t="shared" si="28"/>
        <v>299000</v>
      </c>
      <c r="I225" s="17">
        <f t="shared" si="29"/>
        <v>30000</v>
      </c>
    </row>
    <row r="226" spans="1:9" ht="51">
      <c r="A226" s="14">
        <v>176</v>
      </c>
      <c r="B226" s="14" t="s">
        <v>211</v>
      </c>
      <c r="C226" s="15" t="s">
        <v>401</v>
      </c>
      <c r="D226" s="18">
        <v>1</v>
      </c>
      <c r="E226" s="18" t="s">
        <v>454</v>
      </c>
      <c r="F226" s="16">
        <v>11000</v>
      </c>
      <c r="G226" s="16">
        <v>1000</v>
      </c>
      <c r="H226" s="16">
        <f t="shared" si="28"/>
        <v>11000</v>
      </c>
      <c r="I226" s="17">
        <f t="shared" si="29"/>
        <v>1000</v>
      </c>
    </row>
    <row r="227" spans="1:9" ht="63.75">
      <c r="A227" s="14">
        <v>177</v>
      </c>
      <c r="B227" s="14" t="s">
        <v>402</v>
      </c>
      <c r="C227" s="15" t="s">
        <v>403</v>
      </c>
      <c r="D227" s="18">
        <v>2</v>
      </c>
      <c r="E227" s="18" t="s">
        <v>454</v>
      </c>
      <c r="F227" s="16">
        <v>10000</v>
      </c>
      <c r="G227" s="16">
        <v>3200</v>
      </c>
      <c r="H227" s="16">
        <f t="shared" si="28"/>
        <v>20000</v>
      </c>
      <c r="I227" s="17">
        <f t="shared" si="29"/>
        <v>6400</v>
      </c>
    </row>
    <row r="228" spans="1:9" ht="76.5">
      <c r="A228" s="14">
        <v>178</v>
      </c>
      <c r="B228" s="14" t="s">
        <v>404</v>
      </c>
      <c r="C228" s="15" t="s">
        <v>405</v>
      </c>
      <c r="D228" s="18">
        <v>1</v>
      </c>
      <c r="E228" s="18" t="s">
        <v>454</v>
      </c>
      <c r="F228" s="16">
        <v>34000</v>
      </c>
      <c r="G228" s="16">
        <v>3000</v>
      </c>
      <c r="H228" s="16">
        <f t="shared" si="28"/>
        <v>34000</v>
      </c>
      <c r="I228" s="17">
        <f t="shared" si="29"/>
        <v>3000</v>
      </c>
    </row>
    <row r="229" spans="1:9" ht="63.75">
      <c r="A229" s="14">
        <v>179</v>
      </c>
      <c r="B229" s="14" t="s">
        <v>406</v>
      </c>
      <c r="C229" s="15" t="s">
        <v>407</v>
      </c>
      <c r="D229" s="18">
        <v>3</v>
      </c>
      <c r="E229" s="18" t="s">
        <v>454</v>
      </c>
      <c r="F229" s="16">
        <v>12000</v>
      </c>
      <c r="G229" s="16">
        <v>4000</v>
      </c>
      <c r="H229" s="16">
        <f t="shared" si="28"/>
        <v>36000</v>
      </c>
      <c r="I229" s="17">
        <f t="shared" si="29"/>
        <v>12000</v>
      </c>
    </row>
    <row r="230" spans="1:9" ht="63.75">
      <c r="A230" s="14">
        <v>180</v>
      </c>
      <c r="B230" s="14" t="s">
        <v>408</v>
      </c>
      <c r="C230" s="15" t="s">
        <v>409</v>
      </c>
      <c r="D230" s="18">
        <v>1</v>
      </c>
      <c r="E230" s="18" t="s">
        <v>454</v>
      </c>
      <c r="F230" s="16">
        <v>31000</v>
      </c>
      <c r="G230" s="16">
        <v>4000</v>
      </c>
      <c r="H230" s="16">
        <f t="shared" si="28"/>
        <v>31000</v>
      </c>
      <c r="I230" s="17">
        <f t="shared" si="29"/>
        <v>4000</v>
      </c>
    </row>
    <row r="231" spans="1:9" ht="38.25">
      <c r="A231" s="14">
        <v>181</v>
      </c>
      <c r="B231" s="14" t="s">
        <v>410</v>
      </c>
      <c r="C231" s="15" t="s">
        <v>411</v>
      </c>
      <c r="D231" s="18">
        <v>1</v>
      </c>
      <c r="E231" s="18" t="s">
        <v>454</v>
      </c>
      <c r="F231" s="16">
        <v>12000</v>
      </c>
      <c r="G231" s="16">
        <v>900</v>
      </c>
      <c r="H231" s="16">
        <f t="shared" si="28"/>
        <v>12000</v>
      </c>
      <c r="I231" s="17">
        <f t="shared" si="29"/>
        <v>900</v>
      </c>
    </row>
    <row r="232" spans="1:9" ht="25.5">
      <c r="A232" s="14">
        <v>182</v>
      </c>
      <c r="B232" s="14" t="s">
        <v>412</v>
      </c>
      <c r="C232" s="15" t="s">
        <v>413</v>
      </c>
      <c r="D232" s="18">
        <v>3</v>
      </c>
      <c r="E232" s="18" t="s">
        <v>454</v>
      </c>
      <c r="F232" s="16">
        <v>6900</v>
      </c>
      <c r="G232" s="16">
        <v>900</v>
      </c>
      <c r="H232" s="16">
        <f t="shared" si="28"/>
        <v>20700</v>
      </c>
      <c r="I232" s="17">
        <f t="shared" si="29"/>
        <v>2700</v>
      </c>
    </row>
    <row r="233" spans="1:9" ht="38.25">
      <c r="A233" s="14">
        <v>183</v>
      </c>
      <c r="B233" s="14" t="s">
        <v>414</v>
      </c>
      <c r="C233" s="15" t="s">
        <v>415</v>
      </c>
      <c r="D233" s="18">
        <v>4</v>
      </c>
      <c r="E233" s="18" t="s">
        <v>454</v>
      </c>
      <c r="F233" s="16">
        <v>6900</v>
      </c>
      <c r="G233" s="16">
        <v>900</v>
      </c>
      <c r="H233" s="16">
        <f t="shared" si="28"/>
        <v>27600</v>
      </c>
      <c r="I233" s="17">
        <f t="shared" si="29"/>
        <v>3600</v>
      </c>
    </row>
    <row r="234" spans="1:9" ht="51">
      <c r="A234" s="14">
        <v>184</v>
      </c>
      <c r="B234" s="14" t="s">
        <v>416</v>
      </c>
      <c r="C234" s="15" t="s">
        <v>417</v>
      </c>
      <c r="D234" s="18">
        <v>1</v>
      </c>
      <c r="E234" s="18" t="s">
        <v>454</v>
      </c>
      <c r="F234" s="16">
        <v>33000</v>
      </c>
      <c r="G234" s="16">
        <v>2000</v>
      </c>
      <c r="H234" s="16">
        <f t="shared" si="28"/>
        <v>33000</v>
      </c>
      <c r="I234" s="17">
        <f t="shared" si="29"/>
        <v>2000</v>
      </c>
    </row>
    <row r="235" spans="1:9" ht="76.5">
      <c r="A235" s="14">
        <v>185</v>
      </c>
      <c r="B235" s="14" t="s">
        <v>418</v>
      </c>
      <c r="C235" s="15" t="s">
        <v>419</v>
      </c>
      <c r="D235" s="18">
        <v>1</v>
      </c>
      <c r="E235" s="18" t="s">
        <v>454</v>
      </c>
      <c r="F235" s="16">
        <v>21000</v>
      </c>
      <c r="G235" s="16">
        <v>2900</v>
      </c>
      <c r="H235" s="16">
        <f t="shared" si="28"/>
        <v>21000</v>
      </c>
      <c r="I235" s="17">
        <f t="shared" si="29"/>
        <v>2900</v>
      </c>
    </row>
    <row r="236" spans="1:9" ht="76.5">
      <c r="A236" s="14">
        <v>186</v>
      </c>
      <c r="B236" s="14" t="s">
        <v>420</v>
      </c>
      <c r="C236" s="15" t="s">
        <v>421</v>
      </c>
      <c r="D236" s="18">
        <v>10</v>
      </c>
      <c r="E236" s="18" t="s">
        <v>454</v>
      </c>
      <c r="F236" s="16">
        <v>4600</v>
      </c>
      <c r="G236" s="16">
        <v>1000</v>
      </c>
      <c r="H236" s="16">
        <f t="shared" si="28"/>
        <v>46000</v>
      </c>
      <c r="I236" s="17">
        <f t="shared" si="29"/>
        <v>10000</v>
      </c>
    </row>
    <row r="237" spans="1:9" ht="38.25">
      <c r="A237" s="14">
        <v>187</v>
      </c>
      <c r="B237" s="14" t="s">
        <v>422</v>
      </c>
      <c r="C237" s="15" t="s">
        <v>423</v>
      </c>
      <c r="D237" s="18">
        <v>2</v>
      </c>
      <c r="E237" s="18" t="s">
        <v>454</v>
      </c>
      <c r="F237" s="16">
        <v>4000</v>
      </c>
      <c r="G237" s="16">
        <v>1200</v>
      </c>
      <c r="H237" s="16">
        <f t="shared" si="28"/>
        <v>8000</v>
      </c>
      <c r="I237" s="17">
        <f t="shared" si="29"/>
        <v>2400</v>
      </c>
    </row>
    <row r="238" spans="1:9" ht="63.75">
      <c r="A238" s="14">
        <v>188</v>
      </c>
      <c r="B238" s="14" t="s">
        <v>424</v>
      </c>
      <c r="C238" s="15" t="s">
        <v>425</v>
      </c>
      <c r="D238" s="18">
        <v>2</v>
      </c>
      <c r="E238" s="18" t="s">
        <v>454</v>
      </c>
      <c r="F238" s="16">
        <v>23000</v>
      </c>
      <c r="G238" s="16">
        <v>3500</v>
      </c>
      <c r="H238" s="16">
        <f t="shared" si="28"/>
        <v>46000</v>
      </c>
      <c r="I238" s="17">
        <f t="shared" si="29"/>
        <v>7000</v>
      </c>
    </row>
    <row r="239" spans="1:9" ht="51">
      <c r="A239" s="14">
        <v>189</v>
      </c>
      <c r="B239" s="14" t="s">
        <v>426</v>
      </c>
      <c r="C239" s="15" t="s">
        <v>427</v>
      </c>
      <c r="D239" s="18">
        <v>1</v>
      </c>
      <c r="E239" s="18" t="s">
        <v>454</v>
      </c>
      <c r="F239" s="16">
        <v>16990</v>
      </c>
      <c r="G239" s="16">
        <v>2500</v>
      </c>
      <c r="H239" s="16">
        <f t="shared" si="28"/>
        <v>16990</v>
      </c>
      <c r="I239" s="17">
        <f t="shared" si="29"/>
        <v>2500</v>
      </c>
    </row>
    <row r="240" spans="1:9" ht="76.5">
      <c r="A240" s="14">
        <v>190</v>
      </c>
      <c r="B240" s="14" t="s">
        <v>428</v>
      </c>
      <c r="C240" s="15" t="s">
        <v>238</v>
      </c>
      <c r="D240" s="18">
        <v>1</v>
      </c>
      <c r="E240" s="18" t="s">
        <v>454</v>
      </c>
      <c r="F240" s="16">
        <v>13000</v>
      </c>
      <c r="G240" s="16">
        <v>2000</v>
      </c>
      <c r="H240" s="16">
        <f t="shared" si="28"/>
        <v>13000</v>
      </c>
      <c r="I240" s="17">
        <f t="shared" si="29"/>
        <v>2000</v>
      </c>
    </row>
    <row r="241" spans="1:9" ht="38.25">
      <c r="A241" s="14">
        <v>191</v>
      </c>
      <c r="B241" s="14" t="s">
        <v>239</v>
      </c>
      <c r="C241" s="15" t="s">
        <v>240</v>
      </c>
      <c r="D241" s="18">
        <v>1</v>
      </c>
      <c r="E241" s="18" t="s">
        <v>454</v>
      </c>
      <c r="F241" s="16">
        <v>700</v>
      </c>
      <c r="G241" s="16">
        <v>1100</v>
      </c>
      <c r="H241" s="16">
        <f t="shared" si="28"/>
        <v>700</v>
      </c>
      <c r="I241" s="17">
        <f t="shared" si="29"/>
        <v>1100</v>
      </c>
    </row>
    <row r="242" spans="1:9" ht="76.5">
      <c r="A242" s="14">
        <v>192</v>
      </c>
      <c r="B242" s="14" t="s">
        <v>241</v>
      </c>
      <c r="C242" s="15" t="s">
        <v>212</v>
      </c>
      <c r="D242" s="18">
        <v>1</v>
      </c>
      <c r="E242" s="18" t="s">
        <v>454</v>
      </c>
      <c r="F242" s="16">
        <v>5000</v>
      </c>
      <c r="G242" s="16">
        <v>2000</v>
      </c>
      <c r="H242" s="16">
        <f t="shared" si="28"/>
        <v>5000</v>
      </c>
      <c r="I242" s="17">
        <f t="shared" si="29"/>
        <v>2000</v>
      </c>
    </row>
    <row r="243" spans="1:9" ht="38.25">
      <c r="A243" s="14">
        <v>193</v>
      </c>
      <c r="B243" s="14" t="s">
        <v>213</v>
      </c>
      <c r="C243" s="15" t="s">
        <v>214</v>
      </c>
      <c r="D243" s="18">
        <v>2</v>
      </c>
      <c r="E243" s="18" t="s">
        <v>454</v>
      </c>
      <c r="F243" s="16">
        <v>2000</v>
      </c>
      <c r="G243" s="16">
        <v>1800</v>
      </c>
      <c r="H243" s="16">
        <f t="shared" si="28"/>
        <v>4000</v>
      </c>
      <c r="I243" s="17">
        <f t="shared" si="29"/>
        <v>3600</v>
      </c>
    </row>
    <row r="244" spans="1:9" ht="51">
      <c r="A244" s="14">
        <v>194</v>
      </c>
      <c r="B244" s="14" t="s">
        <v>215</v>
      </c>
      <c r="C244" s="15" t="s">
        <v>216</v>
      </c>
      <c r="D244" s="18">
        <v>1</v>
      </c>
      <c r="E244" s="18" t="s">
        <v>454</v>
      </c>
      <c r="F244" s="16">
        <v>8000</v>
      </c>
      <c r="G244" s="16">
        <v>1700</v>
      </c>
      <c r="H244" s="16">
        <f t="shared" si="28"/>
        <v>8000</v>
      </c>
      <c r="I244" s="17">
        <f t="shared" si="29"/>
        <v>1700</v>
      </c>
    </row>
    <row r="245" spans="1:9" ht="51">
      <c r="A245" s="14">
        <v>195</v>
      </c>
      <c r="B245" s="14" t="s">
        <v>217</v>
      </c>
      <c r="C245" s="15" t="s">
        <v>218</v>
      </c>
      <c r="D245" s="18">
        <v>1</v>
      </c>
      <c r="E245" s="18" t="s">
        <v>454</v>
      </c>
      <c r="F245" s="16">
        <v>17200</v>
      </c>
      <c r="G245" s="16">
        <v>1200</v>
      </c>
      <c r="H245" s="16">
        <f t="shared" si="28"/>
        <v>17200</v>
      </c>
      <c r="I245" s="17">
        <f t="shared" si="29"/>
        <v>1200</v>
      </c>
    </row>
    <row r="246" spans="1:9" ht="38.25">
      <c r="A246" s="14">
        <v>196</v>
      </c>
      <c r="B246" s="14" t="s">
        <v>219</v>
      </c>
      <c r="C246" s="15" t="s">
        <v>220</v>
      </c>
      <c r="D246" s="18">
        <v>1</v>
      </c>
      <c r="E246" s="18" t="s">
        <v>454</v>
      </c>
      <c r="F246" s="16">
        <v>26000</v>
      </c>
      <c r="G246" s="16">
        <v>1600</v>
      </c>
      <c r="H246" s="16">
        <f t="shared" si="28"/>
        <v>26000</v>
      </c>
      <c r="I246" s="17">
        <f t="shared" si="29"/>
        <v>1600</v>
      </c>
    </row>
    <row r="247" spans="1:9" ht="51">
      <c r="A247" s="14">
        <v>197</v>
      </c>
      <c r="B247" s="14" t="s">
        <v>221</v>
      </c>
      <c r="C247" s="15" t="s">
        <v>222</v>
      </c>
      <c r="D247" s="18">
        <v>1</v>
      </c>
      <c r="E247" s="18" t="s">
        <v>454</v>
      </c>
      <c r="F247" s="16">
        <v>11000</v>
      </c>
      <c r="G247" s="16">
        <v>1600</v>
      </c>
      <c r="H247" s="16">
        <f t="shared" si="28"/>
        <v>11000</v>
      </c>
      <c r="I247" s="17">
        <f t="shared" si="29"/>
        <v>1600</v>
      </c>
    </row>
    <row r="248" spans="1:9" ht="63.75">
      <c r="A248" s="14">
        <v>198</v>
      </c>
      <c r="B248" s="14" t="s">
        <v>223</v>
      </c>
      <c r="C248" s="15" t="s">
        <v>224</v>
      </c>
      <c r="D248" s="18">
        <v>2</v>
      </c>
      <c r="E248" s="18" t="s">
        <v>459</v>
      </c>
      <c r="F248" s="16">
        <v>2000</v>
      </c>
      <c r="G248" s="16">
        <v>900</v>
      </c>
      <c r="H248" s="16">
        <f t="shared" si="28"/>
        <v>4000</v>
      </c>
      <c r="I248" s="17">
        <f t="shared" si="29"/>
        <v>1800</v>
      </c>
    </row>
    <row r="249" spans="1:9" ht="63.75">
      <c r="A249" s="14">
        <v>199</v>
      </c>
      <c r="B249" s="14" t="s">
        <v>225</v>
      </c>
      <c r="C249" s="15" t="s">
        <v>226</v>
      </c>
      <c r="D249" s="18">
        <v>4</v>
      </c>
      <c r="E249" s="18" t="s">
        <v>454</v>
      </c>
      <c r="F249" s="16">
        <v>800</v>
      </c>
      <c r="G249" s="16">
        <v>300</v>
      </c>
      <c r="H249" s="16">
        <f t="shared" si="28"/>
        <v>3200</v>
      </c>
      <c r="I249" s="17">
        <f t="shared" si="29"/>
        <v>1200</v>
      </c>
    </row>
    <row r="250" spans="1:9" ht="38.25">
      <c r="A250" s="14">
        <v>200</v>
      </c>
      <c r="B250" s="14" t="s">
        <v>227</v>
      </c>
      <c r="C250" s="15" t="s">
        <v>228</v>
      </c>
      <c r="D250" s="18">
        <v>2</v>
      </c>
      <c r="E250" s="18" t="s">
        <v>454</v>
      </c>
      <c r="F250" s="16">
        <v>2800</v>
      </c>
      <c r="G250" s="16">
        <v>1700</v>
      </c>
      <c r="H250" s="16">
        <f t="shared" si="28"/>
        <v>5600</v>
      </c>
      <c r="I250" s="17">
        <f t="shared" si="29"/>
        <v>3400</v>
      </c>
    </row>
    <row r="251" spans="1:9" ht="38.25">
      <c r="A251" s="14">
        <v>201</v>
      </c>
      <c r="B251" s="14" t="s">
        <v>229</v>
      </c>
      <c r="C251" s="15" t="s">
        <v>230</v>
      </c>
      <c r="D251" s="18">
        <v>1</v>
      </c>
      <c r="E251" s="18" t="s">
        <v>454</v>
      </c>
      <c r="F251" s="16">
        <v>5300</v>
      </c>
      <c r="G251" s="16">
        <v>1700</v>
      </c>
      <c r="H251" s="16">
        <f t="shared" si="28"/>
        <v>5300</v>
      </c>
      <c r="I251" s="17">
        <f t="shared" si="29"/>
        <v>1700</v>
      </c>
    </row>
    <row r="252" spans="1:9" ht="63.75">
      <c r="A252" s="14">
        <v>202</v>
      </c>
      <c r="B252" s="14" t="s">
        <v>231</v>
      </c>
      <c r="C252" s="15" t="s">
        <v>232</v>
      </c>
      <c r="D252" s="18">
        <v>1</v>
      </c>
      <c r="E252" s="18" t="s">
        <v>454</v>
      </c>
      <c r="F252" s="16">
        <v>43000</v>
      </c>
      <c r="G252" s="16">
        <v>1700</v>
      </c>
      <c r="H252" s="16">
        <f t="shared" si="28"/>
        <v>43000</v>
      </c>
      <c r="I252" s="17">
        <f t="shared" si="29"/>
        <v>1700</v>
      </c>
    </row>
    <row r="253" spans="1:9" ht="63.75">
      <c r="A253" s="14">
        <v>203</v>
      </c>
      <c r="B253" s="14" t="s">
        <v>123</v>
      </c>
      <c r="C253" s="15" t="s">
        <v>124</v>
      </c>
      <c r="D253" s="18">
        <v>2</v>
      </c>
      <c r="E253" s="18" t="s">
        <v>454</v>
      </c>
      <c r="F253" s="16">
        <v>1800</v>
      </c>
      <c r="G253" s="16">
        <v>900</v>
      </c>
      <c r="H253" s="16">
        <f t="shared" si="28"/>
        <v>3600</v>
      </c>
      <c r="I253" s="17">
        <f t="shared" si="29"/>
        <v>1800</v>
      </c>
    </row>
    <row r="254" spans="1:9" ht="63.75">
      <c r="A254" s="14">
        <v>204</v>
      </c>
      <c r="B254" s="14" t="s">
        <v>125</v>
      </c>
      <c r="C254" s="15" t="s">
        <v>255</v>
      </c>
      <c r="D254" s="18">
        <v>1</v>
      </c>
      <c r="E254" s="18" t="s">
        <v>454</v>
      </c>
      <c r="F254" s="16">
        <v>2400</v>
      </c>
      <c r="G254" s="16">
        <v>1200</v>
      </c>
      <c r="H254" s="16">
        <f t="shared" si="28"/>
        <v>2400</v>
      </c>
      <c r="I254" s="17">
        <f t="shared" si="29"/>
        <v>1200</v>
      </c>
    </row>
    <row r="255" spans="1:9" ht="63.75">
      <c r="A255" s="14">
        <v>205</v>
      </c>
      <c r="B255" s="14" t="s">
        <v>256</v>
      </c>
      <c r="C255" s="15" t="s">
        <v>257</v>
      </c>
      <c r="D255" s="18">
        <v>1</v>
      </c>
      <c r="E255" s="18" t="s">
        <v>454</v>
      </c>
      <c r="F255" s="16">
        <v>1400</v>
      </c>
      <c r="G255" s="16">
        <v>1200</v>
      </c>
      <c r="H255" s="16">
        <f t="shared" si="28"/>
        <v>1400</v>
      </c>
      <c r="I255" s="17">
        <f t="shared" si="29"/>
        <v>1200</v>
      </c>
    </row>
    <row r="256" spans="1:9" ht="76.5">
      <c r="A256" s="14">
        <v>206</v>
      </c>
      <c r="B256" s="14" t="s">
        <v>207</v>
      </c>
      <c r="C256" s="15" t="s">
        <v>208</v>
      </c>
      <c r="D256" s="18">
        <v>4</v>
      </c>
      <c r="E256" s="18" t="s">
        <v>454</v>
      </c>
      <c r="F256" s="16">
        <v>4600</v>
      </c>
      <c r="G256" s="16">
        <v>1600</v>
      </c>
      <c r="H256" s="16">
        <f t="shared" si="28"/>
        <v>18400</v>
      </c>
      <c r="I256" s="17">
        <f t="shared" si="29"/>
        <v>6400</v>
      </c>
    </row>
    <row r="257" spans="1:9" ht="76.5">
      <c r="A257" s="14">
        <v>207</v>
      </c>
      <c r="B257" s="14" t="s">
        <v>258</v>
      </c>
      <c r="C257" s="15" t="s">
        <v>259</v>
      </c>
      <c r="D257" s="18">
        <v>1</v>
      </c>
      <c r="E257" s="18" t="s">
        <v>454</v>
      </c>
      <c r="F257" s="16">
        <v>6500</v>
      </c>
      <c r="G257" s="16">
        <v>1780</v>
      </c>
      <c r="H257" s="16">
        <f t="shared" si="28"/>
        <v>6500</v>
      </c>
      <c r="I257" s="17">
        <f t="shared" si="29"/>
        <v>1780</v>
      </c>
    </row>
    <row r="258" spans="1:9" ht="63.75">
      <c r="A258" s="14">
        <v>208</v>
      </c>
      <c r="B258" s="14" t="s">
        <v>260</v>
      </c>
      <c r="C258" s="15" t="s">
        <v>261</v>
      </c>
      <c r="D258" s="18">
        <v>1</v>
      </c>
      <c r="E258" s="18" t="s">
        <v>454</v>
      </c>
      <c r="F258" s="16">
        <v>23000</v>
      </c>
      <c r="G258" s="16">
        <v>1900</v>
      </c>
      <c r="H258" s="16">
        <f t="shared" si="28"/>
        <v>23000</v>
      </c>
      <c r="I258" s="17">
        <f t="shared" si="29"/>
        <v>1900</v>
      </c>
    </row>
    <row r="259" spans="1:9" ht="63.75">
      <c r="A259" s="14">
        <v>209</v>
      </c>
      <c r="B259" s="14" t="s">
        <v>53</v>
      </c>
      <c r="C259" s="15" t="s">
        <v>54</v>
      </c>
      <c r="D259" s="18">
        <v>1</v>
      </c>
      <c r="E259" s="18" t="s">
        <v>454</v>
      </c>
      <c r="F259" s="16">
        <v>10000</v>
      </c>
      <c r="G259" s="16">
        <v>1600</v>
      </c>
      <c r="H259" s="16">
        <f t="shared" si="28"/>
        <v>10000</v>
      </c>
      <c r="I259" s="17">
        <f t="shared" si="29"/>
        <v>1600</v>
      </c>
    </row>
    <row r="260" spans="1:9" ht="51">
      <c r="A260" s="14">
        <v>210</v>
      </c>
      <c r="B260" s="14" t="s">
        <v>262</v>
      </c>
      <c r="C260" s="15" t="s">
        <v>263</v>
      </c>
      <c r="D260" s="18">
        <v>1</v>
      </c>
      <c r="E260" s="18" t="s">
        <v>454</v>
      </c>
      <c r="F260" s="16">
        <v>6300</v>
      </c>
      <c r="G260" s="16">
        <v>300</v>
      </c>
      <c r="H260" s="16">
        <f t="shared" si="28"/>
        <v>6300</v>
      </c>
      <c r="I260" s="17">
        <f t="shared" si="29"/>
        <v>300</v>
      </c>
    </row>
    <row r="261" spans="1:9" ht="38.25">
      <c r="A261" s="14">
        <v>211</v>
      </c>
      <c r="B261" s="14" t="s">
        <v>264</v>
      </c>
      <c r="C261" s="15" t="s">
        <v>265</v>
      </c>
      <c r="D261" s="18">
        <v>2</v>
      </c>
      <c r="E261" s="18" t="s">
        <v>454</v>
      </c>
      <c r="F261" s="16">
        <v>3900</v>
      </c>
      <c r="G261" s="16">
        <v>2400</v>
      </c>
      <c r="H261" s="16">
        <f t="shared" si="28"/>
        <v>7800</v>
      </c>
      <c r="I261" s="17">
        <f t="shared" si="29"/>
        <v>4800</v>
      </c>
    </row>
    <row r="262" spans="1:9" ht="127.5">
      <c r="A262" s="14">
        <v>212</v>
      </c>
      <c r="B262" s="14" t="s">
        <v>55</v>
      </c>
      <c r="C262" s="15" t="s">
        <v>56</v>
      </c>
      <c r="D262" s="18">
        <v>1</v>
      </c>
      <c r="E262" s="18" t="s">
        <v>454</v>
      </c>
      <c r="F262" s="16">
        <v>655000</v>
      </c>
      <c r="G262" s="16">
        <v>22000</v>
      </c>
      <c r="H262" s="16">
        <f t="shared" si="28"/>
        <v>655000</v>
      </c>
      <c r="I262" s="17">
        <f t="shared" si="29"/>
        <v>22000</v>
      </c>
    </row>
    <row r="263" spans="1:9" ht="114.75">
      <c r="A263" s="14">
        <v>213</v>
      </c>
      <c r="B263" s="14" t="s">
        <v>266</v>
      </c>
      <c r="C263" s="15" t="s">
        <v>267</v>
      </c>
      <c r="D263" s="18">
        <v>1</v>
      </c>
      <c r="E263" s="18" t="s">
        <v>454</v>
      </c>
      <c r="F263" s="16">
        <v>55100</v>
      </c>
      <c r="G263" s="16">
        <v>5000</v>
      </c>
      <c r="H263" s="16">
        <f t="shared" si="28"/>
        <v>55100</v>
      </c>
      <c r="I263" s="17">
        <f t="shared" si="29"/>
        <v>5000</v>
      </c>
    </row>
    <row r="264" spans="1:9" ht="25.5">
      <c r="A264" s="14">
        <v>214</v>
      </c>
      <c r="B264" s="14" t="s">
        <v>268</v>
      </c>
      <c r="C264" s="15" t="s">
        <v>269</v>
      </c>
      <c r="D264" s="18">
        <v>1</v>
      </c>
      <c r="E264" s="18" t="s">
        <v>454</v>
      </c>
      <c r="F264" s="16">
        <v>0</v>
      </c>
      <c r="G264" s="16">
        <v>86000</v>
      </c>
      <c r="H264" s="16">
        <f t="shared" si="28"/>
        <v>0</v>
      </c>
      <c r="I264" s="17">
        <f t="shared" si="29"/>
        <v>86000</v>
      </c>
    </row>
    <row r="265" spans="1:9" ht="25.5">
      <c r="A265" s="14">
        <v>215</v>
      </c>
      <c r="B265" s="14" t="s">
        <v>270</v>
      </c>
      <c r="C265" s="15" t="s">
        <v>271</v>
      </c>
      <c r="D265" s="18">
        <v>1</v>
      </c>
      <c r="E265" s="18" t="s">
        <v>454</v>
      </c>
      <c r="F265" s="16">
        <v>0</v>
      </c>
      <c r="G265" s="16">
        <v>52000</v>
      </c>
      <c r="H265" s="16">
        <f t="shared" si="28"/>
        <v>0</v>
      </c>
      <c r="I265" s="17">
        <f t="shared" si="29"/>
        <v>52000</v>
      </c>
    </row>
    <row r="266" spans="1:9" ht="76.5">
      <c r="A266" s="14">
        <v>216</v>
      </c>
      <c r="B266" s="14" t="s">
        <v>272</v>
      </c>
      <c r="C266" s="15" t="s">
        <v>273</v>
      </c>
      <c r="D266" s="18">
        <v>2</v>
      </c>
      <c r="E266" s="18" t="s">
        <v>454</v>
      </c>
      <c r="F266" s="16">
        <v>15000</v>
      </c>
      <c r="G266" s="16">
        <v>900</v>
      </c>
      <c r="H266" s="16">
        <f t="shared" si="28"/>
        <v>30000</v>
      </c>
      <c r="I266" s="17">
        <f t="shared" si="29"/>
        <v>1800</v>
      </c>
    </row>
    <row r="267" spans="1:9" ht="76.5">
      <c r="A267" s="14">
        <v>217</v>
      </c>
      <c r="B267" s="14" t="s">
        <v>274</v>
      </c>
      <c r="C267" s="15" t="s">
        <v>275</v>
      </c>
      <c r="D267" s="18">
        <v>2</v>
      </c>
      <c r="E267" s="18" t="s">
        <v>454</v>
      </c>
      <c r="F267" s="16">
        <v>29000</v>
      </c>
      <c r="G267" s="16">
        <v>900</v>
      </c>
      <c r="H267" s="16">
        <f t="shared" si="28"/>
        <v>58000</v>
      </c>
      <c r="I267" s="17">
        <f t="shared" si="29"/>
        <v>1800</v>
      </c>
    </row>
    <row r="268" spans="1:9" ht="76.5">
      <c r="A268" s="14">
        <v>218</v>
      </c>
      <c r="B268" s="14" t="s">
        <v>276</v>
      </c>
      <c r="C268" s="15" t="s">
        <v>277</v>
      </c>
      <c r="D268" s="18">
        <v>1</v>
      </c>
      <c r="E268" s="18" t="s">
        <v>454</v>
      </c>
      <c r="F268" s="16">
        <v>8000</v>
      </c>
      <c r="G268" s="16">
        <v>900</v>
      </c>
      <c r="H268" s="16">
        <f t="shared" si="28"/>
        <v>8000</v>
      </c>
      <c r="I268" s="17">
        <f t="shared" si="29"/>
        <v>900</v>
      </c>
    </row>
    <row r="269" spans="1:9" ht="76.5">
      <c r="A269" s="14">
        <v>219</v>
      </c>
      <c r="B269" s="14" t="s">
        <v>278</v>
      </c>
      <c r="C269" s="15" t="s">
        <v>179</v>
      </c>
      <c r="D269" s="18">
        <v>2</v>
      </c>
      <c r="E269" s="18" t="s">
        <v>454</v>
      </c>
      <c r="F269" s="16">
        <v>11000</v>
      </c>
      <c r="G269" s="16">
        <v>900</v>
      </c>
      <c r="H269" s="16">
        <f t="shared" si="28"/>
        <v>22000</v>
      </c>
      <c r="I269" s="17">
        <f t="shared" si="29"/>
        <v>1800</v>
      </c>
    </row>
    <row r="270" spans="1:9" ht="89.25">
      <c r="A270" s="14">
        <v>220</v>
      </c>
      <c r="B270" s="14" t="s">
        <v>180</v>
      </c>
      <c r="C270" s="15" t="s">
        <v>181</v>
      </c>
      <c r="D270" s="18">
        <v>1</v>
      </c>
      <c r="E270" s="18" t="s">
        <v>454</v>
      </c>
      <c r="F270" s="16">
        <v>20000</v>
      </c>
      <c r="G270" s="16">
        <v>900</v>
      </c>
      <c r="H270" s="16">
        <f t="shared" si="28"/>
        <v>20000</v>
      </c>
      <c r="I270" s="17">
        <f t="shared" si="29"/>
        <v>900</v>
      </c>
    </row>
    <row r="271" spans="1:9" ht="76.5">
      <c r="A271" s="14">
        <v>221</v>
      </c>
      <c r="B271" s="14" t="s">
        <v>182</v>
      </c>
      <c r="C271" s="15" t="s">
        <v>183</v>
      </c>
      <c r="D271" s="18">
        <v>1</v>
      </c>
      <c r="E271" s="18" t="s">
        <v>454</v>
      </c>
      <c r="F271" s="16">
        <v>10000</v>
      </c>
      <c r="G271" s="16">
        <v>900</v>
      </c>
      <c r="H271" s="16">
        <f t="shared" si="28"/>
        <v>10000</v>
      </c>
      <c r="I271" s="17">
        <f t="shared" si="29"/>
        <v>900</v>
      </c>
    </row>
    <row r="272" spans="1:9" ht="63.75">
      <c r="A272" s="14">
        <v>222</v>
      </c>
      <c r="B272" s="46" t="s">
        <v>69</v>
      </c>
      <c r="C272" s="47" t="s">
        <v>70</v>
      </c>
      <c r="D272" s="18">
        <v>1</v>
      </c>
      <c r="E272" s="18" t="s">
        <v>460</v>
      </c>
      <c r="F272" s="16">
        <v>300000</v>
      </c>
      <c r="G272" s="16">
        <v>170000</v>
      </c>
      <c r="H272" s="16">
        <f t="shared" si="28"/>
        <v>300000</v>
      </c>
      <c r="I272" s="17">
        <f t="shared" si="29"/>
        <v>170000</v>
      </c>
    </row>
    <row r="273" spans="1:9" ht="15">
      <c r="A273" s="14"/>
      <c r="B273" s="19"/>
      <c r="C273" s="20" t="s">
        <v>82</v>
      </c>
      <c r="D273" s="33"/>
      <c r="E273" s="31"/>
      <c r="F273" s="12"/>
      <c r="G273" s="12"/>
      <c r="H273" s="41">
        <f>SUM(H222:H272)</f>
        <v>2067590</v>
      </c>
      <c r="I273" s="13">
        <f>SUM(I222:I272)</f>
        <v>486480</v>
      </c>
    </row>
    <row r="274" spans="1:9" ht="15.75">
      <c r="A274" s="21"/>
      <c r="B274" s="21"/>
      <c r="C274" s="22" t="s">
        <v>81</v>
      </c>
      <c r="D274" s="23"/>
      <c r="E274" s="23"/>
      <c r="F274" s="23"/>
      <c r="G274" s="23"/>
      <c r="H274" s="42">
        <f>H273+H220+H203+H199+H196+H150+H145+H133+H128+H117+H106+H96+H87+H84+H81+H65+H51+H40+H35+H27+H24+H21+H10+H6</f>
        <v>28213228.600000001</v>
      </c>
      <c r="I274" s="24">
        <f>I273+I220+I203+I199+I196+I150+I145+I133+I128+I117+I106+I96+I87+I84+I81+I65+I51+I40+I27+I24+I21+I10+I6+I35</f>
        <v>19588696.800000001</v>
      </c>
    </row>
    <row r="275" spans="1:9">
      <c r="A275" s="4"/>
      <c r="B275" s="4"/>
      <c r="C275" s="25"/>
      <c r="D275" s="26"/>
      <c r="E275" s="5"/>
      <c r="F275" s="5"/>
      <c r="G275" s="5"/>
      <c r="H275" s="43"/>
      <c r="I275" s="4"/>
    </row>
    <row r="276" spans="1:9" ht="13.5" thickBot="1">
      <c r="A276" s="4"/>
      <c r="B276" s="4"/>
      <c r="C276" s="27"/>
      <c r="D276" s="26"/>
      <c r="E276" s="5"/>
      <c r="F276" s="5"/>
      <c r="G276" s="5"/>
      <c r="H276" s="43"/>
      <c r="I276" s="4"/>
    </row>
    <row r="277" spans="1:9" ht="18.75" thickBot="1">
      <c r="A277" s="4"/>
      <c r="B277" s="4"/>
      <c r="C277" s="28"/>
      <c r="D277" s="35" t="s">
        <v>61</v>
      </c>
      <c r="E277" s="36"/>
      <c r="F277" s="36"/>
      <c r="G277" s="54">
        <f>H274+I274</f>
        <v>47801925.400000006</v>
      </c>
      <c r="H277" s="54"/>
      <c r="I277" s="37" t="s">
        <v>60</v>
      </c>
    </row>
    <row r="278" spans="1:9" ht="18.75" thickBot="1">
      <c r="A278" s="4"/>
      <c r="B278" s="4"/>
      <c r="C278" s="29"/>
      <c r="D278" s="35" t="s">
        <v>64</v>
      </c>
      <c r="E278" s="39"/>
      <c r="F278" s="36"/>
      <c r="G278" s="55">
        <f>0*G277</f>
        <v>0</v>
      </c>
      <c r="H278" s="55"/>
      <c r="I278" s="38" t="s">
        <v>60</v>
      </c>
    </row>
    <row r="279" spans="1:9">
      <c r="D279" s="6"/>
      <c r="E279" s="6"/>
      <c r="F279" s="6"/>
      <c r="G279" s="6"/>
      <c r="H279" s="44"/>
      <c r="I279" s="2"/>
    </row>
    <row r="280" spans="1:9">
      <c r="D280" s="6"/>
      <c r="E280" s="6"/>
      <c r="F280" s="6"/>
      <c r="G280" s="6"/>
      <c r="H280" s="44"/>
      <c r="I280" s="2"/>
    </row>
  </sheetData>
  <mergeCells count="4">
    <mergeCell ref="A1:I1"/>
    <mergeCell ref="A2:I2"/>
    <mergeCell ref="G277:H277"/>
    <mergeCell ref="G278:H278"/>
  </mergeCells>
  <phoneticPr fontId="5" type="noConversion"/>
  <pageMargins left="0.39370078740157483" right="0.39370078740157483" top="0.98425196850393704" bottom="0.59055118110236227" header="0.39370078740157483" footer="0.39370078740157483"/>
  <pageSetup paperSize="9" scale="97" fitToHeight="0" orientation="landscape" r:id="rId1"/>
  <headerFooter alignWithMargins="0">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2</vt:i4>
      </vt:variant>
    </vt:vector>
  </HeadingPairs>
  <TitlesOfParts>
    <vt:vector size="3" baseType="lpstr">
      <vt:lpstr>33 ÉNGY</vt:lpstr>
      <vt:lpstr>'33 ÉNGY'!Nyomtatási_cím</vt:lpstr>
      <vt:lpstr>'33 ÉNGY'!Nyomtatási_terület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 Navitas</dc:creator>
  <cp:lastModifiedBy>Sanyi</cp:lastModifiedBy>
  <cp:lastPrinted>2018-04-10T06:53:29Z</cp:lastPrinted>
  <dcterms:created xsi:type="dcterms:W3CDTF">2016-05-03T11:01:38Z</dcterms:created>
  <dcterms:modified xsi:type="dcterms:W3CDTF">2018-04-10T12:26:38Z</dcterms:modified>
</cp:coreProperties>
</file>